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КАИП!$24:$26</definedName>
    <definedName name="_xlnm.Print_Area" localSheetId="0">КАИП!$A$1:$L$79</definedName>
  </definedNames>
  <calcPr calcId="145621"/>
</workbook>
</file>

<file path=xl/calcChain.xml><?xml version="1.0" encoding="utf-8"?>
<calcChain xmlns="http://schemas.openxmlformats.org/spreadsheetml/2006/main">
  <c r="H73" i="3" l="1"/>
  <c r="L71" i="3" l="1"/>
  <c r="L70" i="3" s="1"/>
  <c r="J71" i="3"/>
  <c r="G20" i="3" s="1"/>
  <c r="H55" i="3"/>
  <c r="H54" i="3"/>
  <c r="J56" i="3"/>
  <c r="L30" i="3"/>
  <c r="J30" i="3"/>
  <c r="H76" i="3"/>
  <c r="L54" i="3"/>
  <c r="L29" i="3" s="1"/>
  <c r="J54" i="3"/>
  <c r="J29" i="3"/>
  <c r="I20" i="3"/>
  <c r="E20" i="3"/>
  <c r="J62" i="3"/>
  <c r="J53" i="3" s="1"/>
  <c r="H56" i="3"/>
  <c r="H53" i="3" s="1"/>
  <c r="H33" i="3"/>
  <c r="H48" i="3"/>
  <c r="H35" i="3"/>
  <c r="H32" i="3" s="1"/>
  <c r="J35" i="3"/>
  <c r="G18" i="3" s="1"/>
  <c r="H67" i="3"/>
  <c r="J70" i="3" l="1"/>
  <c r="H29" i="3"/>
  <c r="H37" i="3"/>
  <c r="L67" i="3"/>
  <c r="J67" i="3"/>
  <c r="H62" i="3"/>
  <c r="H34" i="3"/>
  <c r="E17" i="3" l="1"/>
  <c r="L37" i="3"/>
  <c r="J37" i="3"/>
  <c r="J48" i="3"/>
  <c r="H72" i="3" l="1"/>
  <c r="E16" i="3" l="1"/>
  <c r="L62" i="3"/>
  <c r="I17" i="3" l="1"/>
  <c r="L53" i="3"/>
  <c r="L35" i="3"/>
  <c r="J32" i="3"/>
  <c r="E18" i="3" l="1"/>
  <c r="E21" i="3" s="1"/>
  <c r="H28" i="3"/>
  <c r="I18" i="3"/>
  <c r="L32" i="3"/>
  <c r="H30" i="3"/>
  <c r="H31" i="3" l="1"/>
  <c r="G17" i="3"/>
  <c r="I16" i="3"/>
  <c r="I21" i="3" s="1"/>
  <c r="G16" i="3"/>
  <c r="G21" i="3" l="1"/>
  <c r="L28" i="3"/>
  <c r="L27" i="3" s="1"/>
  <c r="J52" i="3"/>
  <c r="J28" i="3"/>
  <c r="L52" i="3"/>
  <c r="L31" i="3"/>
  <c r="J31" i="3"/>
  <c r="H52" i="3"/>
  <c r="J27" i="3" l="1"/>
  <c r="H27" i="3"/>
</calcChain>
</file>

<file path=xl/sharedStrings.xml><?xml version="1.0" encoding="utf-8"?>
<sst xmlns="http://schemas.openxmlformats.org/spreadsheetml/2006/main" count="174" uniqueCount="101">
  <si>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</si>
  <si>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</si>
  <si>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</si>
  <si>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</si>
  <si>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</si>
  <si>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</si>
  <si>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</si>
  <si>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</si>
  <si>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</si>
  <si>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</si>
  <si>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</si>
  <si>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</si>
  <si>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</si>
  <si>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</si>
  <si>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</si>
  <si>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</si>
  <si>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</si>
  <si>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</si>
  <si>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</si>
  <si>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410</t>
  </si>
  <si>
    <t>0200000000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</si>
  <si>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</si>
  <si>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</si>
  <si>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</si>
  <si>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</si>
  <si>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</si>
  <si>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</si>
  <si>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</si>
  <si>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</si>
  <si>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</si>
  <si>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</si>
  <si>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</si>
  <si>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</si>
  <si>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</si>
  <si>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</si>
  <si>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Сумма 
на 2021 год</t>
  </si>
  <si>
    <t xml:space="preserve"> Сумма 
на 2021 год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</si>
  <si>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</si>
  <si>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</si>
  <si>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</si>
  <si>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</si>
  <si>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Перечень строек и объектов
на 2020 год и плановый период 2021-2022 годов</t>
  </si>
  <si>
    <t>Сумма 
на 2022 год</t>
  </si>
  <si>
    <t xml:space="preserve"> Сумма 
на 2022 год</t>
  </si>
  <si>
    <t>2020/   2022</t>
  </si>
  <si>
    <t>161F36748S</t>
  </si>
  <si>
    <t>2020/ 2022</t>
  </si>
  <si>
    <t>Приобретение жилых помещений для переселения граждан из аварийного жилищного фонда</t>
  </si>
  <si>
    <t>Техническое присоединение к электрическим сетям многоквартирного жилого дома 
по ул. Индустриальной</t>
  </si>
  <si>
    <t>Кадастровые работы для ввода в эксплуатацию многоквартирного  жилого дома по ул. Индустриальной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</si>
  <si>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</t>
  </si>
  <si>
    <t xml:space="preserve">к решению Ачинского городского </t>
  </si>
  <si>
    <t>10</t>
  </si>
  <si>
    <t>1610013170</t>
  </si>
  <si>
    <t>Управление образования администрации города Ачинска</t>
  </si>
  <si>
    <t>Реконструкция шатровой крыши МБОУ  "СШ №16"</t>
  </si>
  <si>
    <t>0702</t>
  </si>
  <si>
    <t>0240089040</t>
  </si>
  <si>
    <t>Муниципальная программа города Ачинска "Развитие транспортной системы"</t>
  </si>
  <si>
    <t>1200000000</t>
  </si>
  <si>
    <t>0409</t>
  </si>
  <si>
    <t>1210083010</t>
  </si>
  <si>
    <t>Проектные и изыскательские работы, проект межевания и проект планировки территории для реконструкции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Ачинске, в том числе получение положительного результата государственной экспертизы проектной документации, результатов инженерных изысканий, положительного заключения проверки достоверности сметной стоимости</t>
  </si>
  <si>
    <t>Совета депутатов от  06.12.2019 № 50-315р</t>
  </si>
  <si>
    <t>Реконструкция детского сада № 38</t>
  </si>
  <si>
    <t>2020/          2022</t>
  </si>
  <si>
    <t>Разработка проектно - сметной документации на строительство трех многоквартирных жилых домов в Юго - Восточном районе города Ачинска</t>
  </si>
  <si>
    <t>Техническое присоединение к электрическим сетям трех многоквартирных жилых домов в Юго - Восточном районе города Ачинска</t>
  </si>
  <si>
    <t>161F367483</t>
  </si>
  <si>
    <t>161F367484</t>
  </si>
  <si>
    <t>16400S4610</t>
  </si>
  <si>
    <t>0502</t>
  </si>
  <si>
    <t>Строительство сети водоснабжения в жилом районе малоэтажной застройки "Зеленая горка" в Привокзальном районе города Ачинска</t>
  </si>
  <si>
    <t>0230075870</t>
  </si>
  <si>
    <t>0420083010</t>
  </si>
  <si>
    <t>2020</t>
  </si>
  <si>
    <t>Проект планировки и межевания территории для строительства уличного освещения по ул. Киевская, ул. Коминтерна, ул. Смены города Ачинска</t>
  </si>
  <si>
    <t>Реконструкция шатровой крыши МБОУ  "СШ №18"</t>
  </si>
  <si>
    <t>Приложение 10</t>
  </si>
  <si>
    <t>0701</t>
  </si>
  <si>
    <t>0240016170</t>
  </si>
  <si>
    <t>02400S6170</t>
  </si>
  <si>
    <t>Строительство многоквартирного жилого дома по ул. Индустриальной, многоквартирного жилого дома в Юго - Восточном районе города Ачинска</t>
  </si>
  <si>
    <t>1640074610</t>
  </si>
  <si>
    <t>02300R0820</t>
  </si>
  <si>
    <t>1640013170</t>
  </si>
  <si>
    <t>0240089010</t>
  </si>
  <si>
    <t>0410083010</t>
  </si>
  <si>
    <t>Проектные работы для строительства модульной котельной для теплоснабжения домов № 6, 8 переулок Простой</t>
  </si>
  <si>
    <t>Проектные работы на строительство наружного освещения по ул. Сибирская</t>
  </si>
  <si>
    <t>Строительство тепловых сетей</t>
  </si>
  <si>
    <t>1610013180</t>
  </si>
  <si>
    <t>Муниципальная программа города Ачинска "Развитие культуры"</t>
  </si>
  <si>
    <t>Реконструкция здания МБУК "ДХШ"</t>
  </si>
  <si>
    <t>0703</t>
  </si>
  <si>
    <t>08500L3060</t>
  </si>
  <si>
    <t>2021/
2022</t>
  </si>
  <si>
    <t>0240013230</t>
  </si>
  <si>
    <t>Строительно - техническая экспертиза по оценки качества объемов работ по реконструции шатровой крыши МБОУ  "СШ №16"</t>
  </si>
  <si>
    <t xml:space="preserve">Авторский надзор за  строительством многоквартирных жилых домов 
</t>
  </si>
  <si>
    <t>Совета депутатов от  02.10.2020 № 2-4р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</si>
</sst>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4" fontId="1" fillId="3" borderId="0" xfId="0" applyNumberFormat="1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" fontId="0" fillId="2" borderId="1" xfId="0" applyNumberFormat="1" applyFill="1" applyBorder="1"/>
    <xf numFmtId="0" fontId="0" fillId="3" borderId="4" xfId="0" applyFill="1" applyBorder="1"/>
    <xf numFmtId="2" fontId="1" fillId="3" borderId="3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1" fontId="1" fillId="3" borderId="10" xfId="0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2" fontId="1" fillId="3" borderId="11" xfId="0" applyNumberFormat="1" applyFont="1" applyFill="1" applyBorder="1" applyAlignment="1">
      <alignment horizontal="left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1" fontId="1" fillId="3" borderId="1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79"/>
  <sheetViews>
    <sheetView showGridLines="0" tabSelected="1" view="pageBreakPreview" topLeftCell="A103" zoomScale="70" zoomScaleNormal="100" zoomScaleSheetLayoutView="70" workbookViewId="0">
      <selection activeCell="E19" sqref="E19:F19"/>
    </sheetView>
  </sheetViews>
  <sheetFormatPr defaultColWidth="9.140625" defaultRowHeight="12.75" customHeight="1" outlineLevelRow="1" x14ac:dyDescent="0.3"/>
  <cols>
    <col min="1" max="1" width="5.140625" style="59" customWidth="1"/>
    <col min="2" max="2" width="45.5703125" style="3" customWidth="1"/>
    <col min="3" max="3" width="9.7109375" style="3" customWidth="1"/>
    <col min="4" max="4" width="13" style="27" customWidth="1"/>
    <col min="5" max="5" width="16.5703125" style="3" customWidth="1"/>
    <col min="6" max="6" width="8.7109375" style="3" customWidth="1"/>
    <col min="7" max="7" width="8.5703125" style="3" customWidth="1"/>
    <col min="8" max="8" width="14.140625" style="31" customWidth="1"/>
    <col min="9" max="9" width="7.42578125" style="31" customWidth="1"/>
    <col min="10" max="10" width="11.28515625" style="3" customWidth="1"/>
    <col min="11" max="11" width="10.85546875" style="3" customWidth="1"/>
    <col min="12" max="12" width="21" style="3" customWidth="1"/>
    <col min="13" max="13" width="13.28515625" style="3" bestFit="1" customWidth="1"/>
    <col min="14" max="16384" width="9.140625" style="3"/>
  </cols>
  <sheetData>
    <row r="1" spans="1:12" ht="18.75" x14ac:dyDescent="0.3">
      <c r="H1" s="31" t="s">
        <v>78</v>
      </c>
    </row>
    <row r="2" spans="1:12" ht="18.75" x14ac:dyDescent="0.3">
      <c r="H2" s="85" t="s">
        <v>51</v>
      </c>
      <c r="I2" s="85"/>
      <c r="J2" s="85"/>
      <c r="K2" s="85"/>
      <c r="L2" s="85"/>
    </row>
    <row r="3" spans="1:12" ht="18.75" x14ac:dyDescent="0.3">
      <c r="H3" s="31" t="s">
        <v>100</v>
      </c>
    </row>
    <row r="5" spans="1:12" ht="18.600000000000001" customHeight="1" x14ac:dyDescent="0.3">
      <c r="H5" s="31" t="s">
        <v>23</v>
      </c>
    </row>
    <row r="6" spans="1:12" ht="18.75" x14ac:dyDescent="0.3">
      <c r="H6" s="85" t="s">
        <v>51</v>
      </c>
      <c r="I6" s="85"/>
      <c r="J6" s="85"/>
      <c r="K6" s="85"/>
      <c r="L6" s="85"/>
    </row>
    <row r="7" spans="1:12" ht="18.75" x14ac:dyDescent="0.3">
      <c r="H7" s="31" t="s">
        <v>63</v>
      </c>
    </row>
    <row r="8" spans="1:12" ht="18.75" x14ac:dyDescent="0.3"/>
    <row r="9" spans="1:12" s="4" customFormat="1" ht="18.75" x14ac:dyDescent="0.2">
      <c r="A9" s="57"/>
      <c r="D9" s="2"/>
      <c r="H9" s="57"/>
      <c r="I9" s="57"/>
    </row>
    <row r="10" spans="1:12" s="4" customFormat="1" ht="18.75" x14ac:dyDescent="0.2">
      <c r="A10" s="57"/>
      <c r="D10" s="2"/>
      <c r="H10" s="57"/>
      <c r="I10" s="57"/>
    </row>
    <row r="11" spans="1:12" s="4" customFormat="1" ht="42.75" customHeight="1" x14ac:dyDescent="0.2">
      <c r="A11" s="90" t="s">
        <v>41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</row>
    <row r="12" spans="1:12" s="4" customFormat="1" ht="18.75" x14ac:dyDescent="0.2">
      <c r="A12" s="60"/>
      <c r="B12" s="2"/>
      <c r="C12" s="2"/>
      <c r="D12" s="2"/>
      <c r="E12" s="2"/>
      <c r="H12" s="57"/>
      <c r="I12" s="57"/>
    </row>
    <row r="13" spans="1:12" s="4" customFormat="1" ht="18.75" x14ac:dyDescent="0.2">
      <c r="A13" s="57"/>
      <c r="D13" s="2"/>
      <c r="H13" s="57"/>
      <c r="I13" s="57"/>
      <c r="J13" s="7" t="s">
        <v>3</v>
      </c>
    </row>
    <row r="14" spans="1:12" ht="66.75" customHeight="1" x14ac:dyDescent="0.3">
      <c r="A14" s="15" t="s">
        <v>1</v>
      </c>
      <c r="B14" s="71" t="s">
        <v>2</v>
      </c>
      <c r="C14" s="91"/>
      <c r="D14" s="72"/>
      <c r="E14" s="70" t="s">
        <v>33</v>
      </c>
      <c r="F14" s="70"/>
      <c r="G14" s="70" t="s">
        <v>35</v>
      </c>
      <c r="H14" s="70"/>
      <c r="I14" s="70" t="s">
        <v>42</v>
      </c>
      <c r="J14" s="70"/>
    </row>
    <row r="15" spans="1:12" ht="18.75" x14ac:dyDescent="0.3">
      <c r="A15" s="15">
        <v>1</v>
      </c>
      <c r="B15" s="71" t="s">
        <v>4</v>
      </c>
      <c r="C15" s="91"/>
      <c r="D15" s="72"/>
      <c r="E15" s="70" t="s">
        <v>5</v>
      </c>
      <c r="F15" s="70"/>
      <c r="G15" s="70" t="s">
        <v>6</v>
      </c>
      <c r="H15" s="70"/>
      <c r="I15" s="70" t="s">
        <v>22</v>
      </c>
      <c r="J15" s="70"/>
    </row>
    <row r="16" spans="1:12" ht="42" customHeight="1" outlineLevel="1" x14ac:dyDescent="0.3">
      <c r="A16" s="14">
        <v>1</v>
      </c>
      <c r="B16" s="78" t="s">
        <v>17</v>
      </c>
      <c r="C16" s="78"/>
      <c r="D16" s="78"/>
      <c r="E16" s="79">
        <f>H67+H72+H48</f>
        <v>120858451.64000002</v>
      </c>
      <c r="F16" s="79"/>
      <c r="G16" s="79">
        <f t="shared" ref="G16" si="0">J67</f>
        <v>55113700</v>
      </c>
      <c r="H16" s="79"/>
      <c r="I16" s="79">
        <f t="shared" ref="I16" si="1">L67</f>
        <v>50389600</v>
      </c>
      <c r="J16" s="79"/>
    </row>
    <row r="17" spans="1:13" ht="42" customHeight="1" outlineLevel="1" x14ac:dyDescent="0.3">
      <c r="A17" s="14">
        <v>2</v>
      </c>
      <c r="B17" s="78" t="s">
        <v>37</v>
      </c>
      <c r="C17" s="78"/>
      <c r="D17" s="78"/>
      <c r="E17" s="79">
        <f>H37+H62</f>
        <v>375492425.98000002</v>
      </c>
      <c r="F17" s="79"/>
      <c r="G17" s="79">
        <f>J37+J62</f>
        <v>26386683.029999997</v>
      </c>
      <c r="H17" s="79"/>
      <c r="I17" s="79">
        <f>L37+L62</f>
        <v>18445167.739999998</v>
      </c>
      <c r="J17" s="79"/>
    </row>
    <row r="18" spans="1:13" ht="66.599999999999994" customHeight="1" outlineLevel="1" x14ac:dyDescent="0.3">
      <c r="A18" s="14">
        <v>3</v>
      </c>
      <c r="B18" s="80" t="s">
        <v>29</v>
      </c>
      <c r="C18" s="81"/>
      <c r="D18" s="82"/>
      <c r="E18" s="73">
        <f>H35+H56</f>
        <v>13160344.75</v>
      </c>
      <c r="F18" s="74"/>
      <c r="G18" s="73">
        <f>J35+J56</f>
        <v>31399058.66</v>
      </c>
      <c r="H18" s="74"/>
      <c r="I18" s="73">
        <f>L35</f>
        <v>18236325.91</v>
      </c>
      <c r="J18" s="74"/>
    </row>
    <row r="19" spans="1:13" ht="51.75" customHeight="1" outlineLevel="1" x14ac:dyDescent="0.3">
      <c r="A19" s="14">
        <v>4</v>
      </c>
      <c r="B19" s="78" t="s">
        <v>58</v>
      </c>
      <c r="C19" s="78"/>
      <c r="D19" s="78"/>
      <c r="E19" s="79">
        <v>25550494.66</v>
      </c>
      <c r="F19" s="79"/>
      <c r="G19" s="79">
        <v>0</v>
      </c>
      <c r="H19" s="79"/>
      <c r="I19" s="79">
        <v>0</v>
      </c>
      <c r="J19" s="79"/>
    </row>
    <row r="20" spans="1:13" ht="51.75" customHeight="1" outlineLevel="1" x14ac:dyDescent="0.3">
      <c r="A20" s="14">
        <v>5</v>
      </c>
      <c r="B20" s="78" t="s">
        <v>92</v>
      </c>
      <c r="C20" s="78"/>
      <c r="D20" s="78"/>
      <c r="E20" s="73">
        <f>H71</f>
        <v>0</v>
      </c>
      <c r="F20" s="74"/>
      <c r="G20" s="73">
        <f>J71</f>
        <v>19783031</v>
      </c>
      <c r="H20" s="74"/>
      <c r="I20" s="73">
        <f t="shared" ref="I20" si="2">L71</f>
        <v>46160405</v>
      </c>
      <c r="J20" s="74"/>
    </row>
    <row r="21" spans="1:13" ht="18.75" x14ac:dyDescent="0.3">
      <c r="A21" s="75" t="s">
        <v>0</v>
      </c>
      <c r="B21" s="76"/>
      <c r="C21" s="76"/>
      <c r="D21" s="77"/>
      <c r="E21" s="79">
        <f>SUM(E16:F18)+E19+E20</f>
        <v>535061717.03000003</v>
      </c>
      <c r="F21" s="79"/>
      <c r="G21" s="79">
        <f t="shared" ref="G21" si="3">SUM(G16:H18)+G19+G20</f>
        <v>132682472.69</v>
      </c>
      <c r="H21" s="79"/>
      <c r="I21" s="79">
        <f t="shared" ref="I21" si="4">SUM(I16:J18)+I19+I20</f>
        <v>133231498.64999999</v>
      </c>
      <c r="J21" s="79"/>
    </row>
    <row r="22" spans="1:13" ht="15.75" customHeight="1" x14ac:dyDescent="0.3">
      <c r="A22" s="60"/>
      <c r="B22" s="5"/>
      <c r="C22" s="5"/>
      <c r="D22" s="26"/>
      <c r="E22" s="5"/>
    </row>
    <row r="23" spans="1:13" ht="18.75" x14ac:dyDescent="0.3">
      <c r="L23" s="7" t="s">
        <v>3</v>
      </c>
    </row>
    <row r="24" spans="1:13" ht="36.75" customHeight="1" x14ac:dyDescent="0.3">
      <c r="A24" s="92" t="s">
        <v>1</v>
      </c>
      <c r="B24" s="70" t="s">
        <v>21</v>
      </c>
      <c r="C24" s="70" t="s">
        <v>24</v>
      </c>
      <c r="D24" s="70"/>
      <c r="E24" s="70"/>
      <c r="F24" s="70"/>
      <c r="G24" s="70" t="s">
        <v>7</v>
      </c>
      <c r="H24" s="66" t="s">
        <v>34</v>
      </c>
      <c r="I24" s="67"/>
      <c r="J24" s="86" t="s">
        <v>36</v>
      </c>
      <c r="K24" s="87"/>
      <c r="L24" s="70" t="s">
        <v>43</v>
      </c>
    </row>
    <row r="25" spans="1:13" ht="59.25" customHeight="1" x14ac:dyDescent="0.3">
      <c r="A25" s="92"/>
      <c r="B25" s="70"/>
      <c r="C25" s="9" t="s">
        <v>25</v>
      </c>
      <c r="D25" s="9" t="s">
        <v>26</v>
      </c>
      <c r="E25" s="9" t="s">
        <v>27</v>
      </c>
      <c r="F25" s="9" t="s">
        <v>28</v>
      </c>
      <c r="G25" s="70"/>
      <c r="H25" s="68"/>
      <c r="I25" s="69"/>
      <c r="J25" s="88"/>
      <c r="K25" s="89"/>
      <c r="L25" s="70"/>
    </row>
    <row r="26" spans="1:13" ht="18.75" x14ac:dyDescent="0.3">
      <c r="A26" s="48">
        <v>1</v>
      </c>
      <c r="B26" s="32" t="s">
        <v>4</v>
      </c>
      <c r="C26" s="32" t="s">
        <v>5</v>
      </c>
      <c r="D26" s="32" t="s">
        <v>6</v>
      </c>
      <c r="E26" s="32" t="s">
        <v>22</v>
      </c>
      <c r="F26" s="6">
        <v>6</v>
      </c>
      <c r="G26" s="6">
        <v>7</v>
      </c>
      <c r="H26" s="83">
        <v>8</v>
      </c>
      <c r="I26" s="84"/>
      <c r="J26" s="71" t="s">
        <v>16</v>
      </c>
      <c r="K26" s="72"/>
      <c r="L26" s="32" t="s">
        <v>52</v>
      </c>
    </row>
    <row r="27" spans="1:13" ht="25.5" customHeight="1" x14ac:dyDescent="0.3">
      <c r="A27" s="48">
        <v>1</v>
      </c>
      <c r="B27" s="78" t="s">
        <v>8</v>
      </c>
      <c r="C27" s="78"/>
      <c r="D27" s="78"/>
      <c r="E27" s="78"/>
      <c r="F27" s="78"/>
      <c r="G27" s="78"/>
      <c r="H27" s="64">
        <f>H28+H29+H30</f>
        <v>535061717.02999997</v>
      </c>
      <c r="I27" s="65"/>
      <c r="J27" s="73">
        <f>J28+J29+J30</f>
        <v>132682472.69</v>
      </c>
      <c r="K27" s="74"/>
      <c r="L27" s="24">
        <f>L28+L29+L30</f>
        <v>133231498.65000001</v>
      </c>
      <c r="M27" s="8"/>
    </row>
    <row r="28" spans="1:13" ht="18.75" x14ac:dyDescent="0.3">
      <c r="A28" s="48">
        <v>2</v>
      </c>
      <c r="B28" s="1" t="s">
        <v>9</v>
      </c>
      <c r="C28" s="1"/>
      <c r="D28" s="25"/>
      <c r="E28" s="1"/>
      <c r="F28" s="1"/>
      <c r="G28" s="1"/>
      <c r="H28" s="64">
        <f>H32+H53+H73</f>
        <v>61842470.970000006</v>
      </c>
      <c r="I28" s="65"/>
      <c r="J28" s="73">
        <f>J32+J53</f>
        <v>57983572.689999998</v>
      </c>
      <c r="K28" s="74"/>
      <c r="L28" s="24">
        <f>L32+L53</f>
        <v>37143098.649999999</v>
      </c>
    </row>
    <row r="29" spans="1:13" ht="18.75" x14ac:dyDescent="0.3">
      <c r="A29" s="48">
        <v>3</v>
      </c>
      <c r="B29" s="1" t="s">
        <v>10</v>
      </c>
      <c r="C29" s="1"/>
      <c r="D29" s="25"/>
      <c r="E29" s="1"/>
      <c r="F29" s="1"/>
      <c r="G29" s="1"/>
      <c r="H29" s="64">
        <f>H33+H54+H74</f>
        <v>220181198.94999999</v>
      </c>
      <c r="I29" s="65"/>
      <c r="J29" s="73">
        <f>J33+J54</f>
        <v>60010000</v>
      </c>
      <c r="K29" s="74"/>
      <c r="L29" s="56">
        <f>L33+L54</f>
        <v>63642300</v>
      </c>
    </row>
    <row r="30" spans="1:13" ht="18.75" x14ac:dyDescent="0.3">
      <c r="A30" s="48">
        <v>4</v>
      </c>
      <c r="B30" s="1" t="s">
        <v>11</v>
      </c>
      <c r="C30" s="1"/>
      <c r="D30" s="25"/>
      <c r="E30" s="1"/>
      <c r="F30" s="1"/>
      <c r="G30" s="1"/>
      <c r="H30" s="64">
        <f>H34+H55</f>
        <v>253038047.10999998</v>
      </c>
      <c r="I30" s="65"/>
      <c r="J30" s="64">
        <f>J34+J55</f>
        <v>14688900</v>
      </c>
      <c r="K30" s="65"/>
      <c r="L30" s="54">
        <f>L34+L55</f>
        <v>32446100</v>
      </c>
      <c r="M30" s="58"/>
    </row>
    <row r="31" spans="1:13" ht="37.5" x14ac:dyDescent="0.3">
      <c r="A31" s="48">
        <v>5</v>
      </c>
      <c r="B31" s="1" t="s">
        <v>12</v>
      </c>
      <c r="C31" s="10" t="s">
        <v>13</v>
      </c>
      <c r="D31" s="25"/>
      <c r="E31" s="1"/>
      <c r="F31" s="1"/>
      <c r="G31" s="1"/>
      <c r="H31" s="64">
        <f>H32+H33+H34</f>
        <v>411281244.53999996</v>
      </c>
      <c r="I31" s="65"/>
      <c r="J31" s="73">
        <f>J32+J33+J34</f>
        <v>37273795.200000003</v>
      </c>
      <c r="K31" s="74"/>
      <c r="L31" s="56">
        <f>L32+L33+L34</f>
        <v>33356300.170000002</v>
      </c>
    </row>
    <row r="32" spans="1:13" ht="18.75" x14ac:dyDescent="0.3">
      <c r="A32" s="48">
        <v>6</v>
      </c>
      <c r="B32" s="1" t="s">
        <v>9</v>
      </c>
      <c r="C32" s="1"/>
      <c r="D32" s="25"/>
      <c r="E32" s="1"/>
      <c r="F32" s="1"/>
      <c r="G32" s="1"/>
      <c r="H32" s="64">
        <f>H35+H50+H38+H39+H40+H41+H42+H46+H47+H51</f>
        <v>23806904.890000001</v>
      </c>
      <c r="I32" s="65"/>
      <c r="J32" s="73">
        <f>J35+J48+J38+J39+J40+J41+J42</f>
        <v>37273795.200000003</v>
      </c>
      <c r="K32" s="74"/>
      <c r="L32" s="42">
        <f>L35+L48+L38+L39+L40+L41+L42</f>
        <v>33356300.170000002</v>
      </c>
    </row>
    <row r="33" spans="1:12" ht="18.75" x14ac:dyDescent="0.3">
      <c r="A33" s="48">
        <v>7</v>
      </c>
      <c r="B33" s="1" t="s">
        <v>10</v>
      </c>
      <c r="C33" s="1"/>
      <c r="D33" s="25"/>
      <c r="E33" s="1"/>
      <c r="F33" s="1"/>
      <c r="G33" s="1"/>
      <c r="H33" s="64">
        <f>H44+H49+H45</f>
        <v>158764464.50999999</v>
      </c>
      <c r="I33" s="65"/>
      <c r="J33" s="79">
        <v>0</v>
      </c>
      <c r="K33" s="79"/>
      <c r="L33" s="42">
        <v>0</v>
      </c>
    </row>
    <row r="34" spans="1:12" ht="18.75" x14ac:dyDescent="0.3">
      <c r="A34" s="48">
        <v>8</v>
      </c>
      <c r="B34" s="1" t="s">
        <v>11</v>
      </c>
      <c r="C34" s="1"/>
      <c r="D34" s="25"/>
      <c r="E34" s="1"/>
      <c r="F34" s="1"/>
      <c r="G34" s="1"/>
      <c r="H34" s="64">
        <f>H43</f>
        <v>228709875.13999999</v>
      </c>
      <c r="I34" s="99"/>
      <c r="J34" s="79">
        <v>0</v>
      </c>
      <c r="K34" s="98"/>
      <c r="L34" s="42">
        <v>0</v>
      </c>
    </row>
    <row r="35" spans="1:12" ht="102" customHeight="1" x14ac:dyDescent="0.3">
      <c r="A35" s="48">
        <v>9</v>
      </c>
      <c r="B35" s="23" t="s">
        <v>29</v>
      </c>
      <c r="C35" s="23"/>
      <c r="D35" s="25"/>
      <c r="E35" s="22" t="s">
        <v>30</v>
      </c>
      <c r="F35" s="23"/>
      <c r="G35" s="23"/>
      <c r="H35" s="64">
        <f>H36</f>
        <v>11756709.539999999</v>
      </c>
      <c r="I35" s="65"/>
      <c r="J35" s="64">
        <f>J36</f>
        <v>30322438.449999999</v>
      </c>
      <c r="K35" s="65"/>
      <c r="L35" s="43">
        <f>L36</f>
        <v>18236325.91</v>
      </c>
    </row>
    <row r="36" spans="1:12" ht="37.5" x14ac:dyDescent="0.3">
      <c r="A36" s="48">
        <v>10</v>
      </c>
      <c r="B36" s="23" t="s">
        <v>40</v>
      </c>
      <c r="C36" s="22" t="s">
        <v>13</v>
      </c>
      <c r="D36" s="25" t="s">
        <v>31</v>
      </c>
      <c r="E36" s="22" t="s">
        <v>32</v>
      </c>
      <c r="F36" s="22" t="s">
        <v>19</v>
      </c>
      <c r="G36" s="30" t="s">
        <v>44</v>
      </c>
      <c r="H36" s="64">
        <v>11756709.539999999</v>
      </c>
      <c r="I36" s="65"/>
      <c r="J36" s="64">
        <v>30322438.449999999</v>
      </c>
      <c r="K36" s="65"/>
      <c r="L36" s="43">
        <v>18236325.91</v>
      </c>
    </row>
    <row r="37" spans="1:12" ht="66" customHeight="1" x14ac:dyDescent="0.3">
      <c r="A37" s="48">
        <v>11</v>
      </c>
      <c r="B37" s="11" t="s">
        <v>37</v>
      </c>
      <c r="C37" s="18"/>
      <c r="D37" s="18"/>
      <c r="E37" s="19" t="s">
        <v>39</v>
      </c>
      <c r="F37" s="18"/>
      <c r="G37" s="15"/>
      <c r="H37" s="64">
        <f>H38+H39+H40+H41+H42+H43+H44+H46+H45+H47</f>
        <v>361902634.04000002</v>
      </c>
      <c r="I37" s="65"/>
      <c r="J37" s="64">
        <f>J38+J39+J40+J41+J42</f>
        <v>6951356.75</v>
      </c>
      <c r="K37" s="65"/>
      <c r="L37" s="43">
        <f>L38+L39+L40+L41+L42</f>
        <v>15119974.26</v>
      </c>
    </row>
    <row r="38" spans="1:12" s="31" customFormat="1" ht="75" x14ac:dyDescent="0.3">
      <c r="A38" s="48">
        <v>12</v>
      </c>
      <c r="B38" s="11" t="s">
        <v>48</v>
      </c>
      <c r="C38" s="18" t="s">
        <v>13</v>
      </c>
      <c r="D38" s="18" t="s">
        <v>38</v>
      </c>
      <c r="E38" s="19" t="s">
        <v>53</v>
      </c>
      <c r="F38" s="18" t="s">
        <v>19</v>
      </c>
      <c r="G38" s="62">
        <v>2020</v>
      </c>
      <c r="H38" s="64">
        <v>255994.89</v>
      </c>
      <c r="I38" s="65"/>
      <c r="J38" s="64">
        <v>0</v>
      </c>
      <c r="K38" s="65"/>
      <c r="L38" s="16">
        <v>0</v>
      </c>
    </row>
    <row r="39" spans="1:12" s="31" customFormat="1" ht="56.25" x14ac:dyDescent="0.3">
      <c r="A39" s="48">
        <v>13</v>
      </c>
      <c r="B39" s="11" t="s">
        <v>49</v>
      </c>
      <c r="C39" s="18" t="s">
        <v>13</v>
      </c>
      <c r="D39" s="18" t="s">
        <v>38</v>
      </c>
      <c r="E39" s="19" t="s">
        <v>53</v>
      </c>
      <c r="F39" s="18" t="s">
        <v>19</v>
      </c>
      <c r="G39" s="62">
        <v>2020</v>
      </c>
      <c r="H39" s="64">
        <v>120000</v>
      </c>
      <c r="I39" s="65"/>
      <c r="J39" s="64">
        <v>0</v>
      </c>
      <c r="K39" s="65"/>
      <c r="L39" s="16">
        <v>0</v>
      </c>
    </row>
    <row r="40" spans="1:12" s="31" customFormat="1" ht="75" x14ac:dyDescent="0.3">
      <c r="A40" s="48">
        <v>14</v>
      </c>
      <c r="B40" s="11" t="s">
        <v>99</v>
      </c>
      <c r="C40" s="18" t="s">
        <v>13</v>
      </c>
      <c r="D40" s="18" t="s">
        <v>38</v>
      </c>
      <c r="E40" s="19" t="s">
        <v>53</v>
      </c>
      <c r="F40" s="18" t="s">
        <v>19</v>
      </c>
      <c r="G40" s="62">
        <v>2020</v>
      </c>
      <c r="H40" s="64">
        <v>266102.23</v>
      </c>
      <c r="I40" s="65"/>
      <c r="J40" s="64">
        <v>345177.98</v>
      </c>
      <c r="K40" s="65"/>
      <c r="L40" s="16">
        <v>0</v>
      </c>
    </row>
    <row r="41" spans="1:12" ht="82.5" customHeight="1" x14ac:dyDescent="0.3">
      <c r="A41" s="48">
        <v>15</v>
      </c>
      <c r="B41" s="11" t="s">
        <v>66</v>
      </c>
      <c r="C41" s="18" t="s">
        <v>13</v>
      </c>
      <c r="D41" s="18" t="s">
        <v>38</v>
      </c>
      <c r="E41" s="19" t="s">
        <v>53</v>
      </c>
      <c r="F41" s="18" t="s">
        <v>19</v>
      </c>
      <c r="G41" s="62">
        <v>2020</v>
      </c>
      <c r="H41" s="64">
        <v>7634000</v>
      </c>
      <c r="I41" s="65"/>
      <c r="J41" s="64">
        <v>0</v>
      </c>
      <c r="K41" s="65"/>
      <c r="L41" s="16">
        <v>0</v>
      </c>
    </row>
    <row r="42" spans="1:12" ht="93.75" x14ac:dyDescent="0.3">
      <c r="A42" s="48">
        <v>16</v>
      </c>
      <c r="B42" s="11" t="s">
        <v>67</v>
      </c>
      <c r="C42" s="18" t="s">
        <v>13</v>
      </c>
      <c r="D42" s="18" t="s">
        <v>38</v>
      </c>
      <c r="E42" s="19" t="s">
        <v>53</v>
      </c>
      <c r="F42" s="18" t="s">
        <v>19</v>
      </c>
      <c r="G42" s="62" t="s">
        <v>65</v>
      </c>
      <c r="H42" s="64">
        <v>2831219.48</v>
      </c>
      <c r="I42" s="65"/>
      <c r="J42" s="64">
        <v>6606178.7699999996</v>
      </c>
      <c r="K42" s="65"/>
      <c r="L42" s="16">
        <v>15119974.26</v>
      </c>
    </row>
    <row r="43" spans="1:12" ht="41.25" customHeight="1" x14ac:dyDescent="0.3">
      <c r="A43" s="104">
        <v>17</v>
      </c>
      <c r="B43" s="102" t="s">
        <v>82</v>
      </c>
      <c r="C43" s="18" t="s">
        <v>13</v>
      </c>
      <c r="D43" s="18" t="s">
        <v>38</v>
      </c>
      <c r="E43" s="19" t="s">
        <v>68</v>
      </c>
      <c r="F43" s="18" t="s">
        <v>19</v>
      </c>
      <c r="G43" s="15">
        <v>2020</v>
      </c>
      <c r="H43" s="64">
        <v>228709875.13999999</v>
      </c>
      <c r="I43" s="65"/>
      <c r="J43" s="64">
        <v>0</v>
      </c>
      <c r="K43" s="65"/>
      <c r="L43" s="16">
        <v>0</v>
      </c>
    </row>
    <row r="44" spans="1:12" ht="61.5" customHeight="1" x14ac:dyDescent="0.3">
      <c r="A44" s="105"/>
      <c r="B44" s="103"/>
      <c r="C44" s="18" t="s">
        <v>13</v>
      </c>
      <c r="D44" s="18" t="s">
        <v>38</v>
      </c>
      <c r="E44" s="19" t="s">
        <v>69</v>
      </c>
      <c r="F44" s="18" t="s">
        <v>19</v>
      </c>
      <c r="G44" s="15">
        <v>2020</v>
      </c>
      <c r="H44" s="64">
        <v>92974411.390000001</v>
      </c>
      <c r="I44" s="65"/>
      <c r="J44" s="64">
        <v>0</v>
      </c>
      <c r="K44" s="65"/>
      <c r="L44" s="16">
        <v>0</v>
      </c>
    </row>
    <row r="45" spans="1:12" ht="24.75" customHeight="1" x14ac:dyDescent="0.3">
      <c r="A45" s="104">
        <v>18</v>
      </c>
      <c r="B45" s="102" t="s">
        <v>72</v>
      </c>
      <c r="C45" s="106" t="s">
        <v>13</v>
      </c>
      <c r="D45" s="106" t="s">
        <v>71</v>
      </c>
      <c r="E45" s="19" t="s">
        <v>83</v>
      </c>
      <c r="F45" s="106" t="s">
        <v>19</v>
      </c>
      <c r="G45" s="104">
        <v>2020</v>
      </c>
      <c r="H45" s="64">
        <v>28708800</v>
      </c>
      <c r="I45" s="65"/>
      <c r="J45" s="64">
        <v>0</v>
      </c>
      <c r="K45" s="65"/>
      <c r="L45" s="16">
        <v>0</v>
      </c>
    </row>
    <row r="46" spans="1:12" ht="64.900000000000006" customHeight="1" x14ac:dyDescent="0.3">
      <c r="A46" s="110"/>
      <c r="B46" s="111"/>
      <c r="C46" s="112"/>
      <c r="D46" s="112"/>
      <c r="E46" s="19" t="s">
        <v>70</v>
      </c>
      <c r="F46" s="107"/>
      <c r="G46" s="105"/>
      <c r="H46" s="64">
        <v>287088</v>
      </c>
      <c r="I46" s="65"/>
      <c r="J46" s="64">
        <v>0</v>
      </c>
      <c r="K46" s="65"/>
      <c r="L46" s="16">
        <v>0</v>
      </c>
    </row>
    <row r="47" spans="1:12" ht="18.75" x14ac:dyDescent="0.3">
      <c r="A47" s="105"/>
      <c r="B47" s="103"/>
      <c r="C47" s="107"/>
      <c r="D47" s="107"/>
      <c r="E47" s="19" t="s">
        <v>85</v>
      </c>
      <c r="F47" s="47"/>
      <c r="G47" s="48"/>
      <c r="H47" s="64">
        <v>115142.91</v>
      </c>
      <c r="I47" s="65"/>
      <c r="J47" s="64">
        <v>0</v>
      </c>
      <c r="K47" s="65"/>
      <c r="L47" s="16">
        <v>0</v>
      </c>
    </row>
    <row r="48" spans="1:12" ht="37.5" x14ac:dyDescent="0.3">
      <c r="A48" s="48">
        <v>19</v>
      </c>
      <c r="B48" s="20" t="s">
        <v>17</v>
      </c>
      <c r="C48" s="34"/>
      <c r="D48" s="36"/>
      <c r="E48" s="18" t="s">
        <v>20</v>
      </c>
      <c r="F48" s="18"/>
      <c r="G48" s="15"/>
      <c r="H48" s="64">
        <f>H50+H49+H51</f>
        <v>37621900.960000001</v>
      </c>
      <c r="I48" s="65"/>
      <c r="J48" s="64">
        <f>J49</f>
        <v>0</v>
      </c>
      <c r="K48" s="65"/>
      <c r="L48" s="16">
        <v>0</v>
      </c>
    </row>
    <row r="49" spans="1:12" ht="18.75" x14ac:dyDescent="0.3">
      <c r="A49" s="104">
        <v>20</v>
      </c>
      <c r="B49" s="102" t="s">
        <v>64</v>
      </c>
      <c r="C49" s="106" t="s">
        <v>13</v>
      </c>
      <c r="D49" s="106" t="s">
        <v>79</v>
      </c>
      <c r="E49" s="19" t="s">
        <v>80</v>
      </c>
      <c r="F49" s="106" t="s">
        <v>19</v>
      </c>
      <c r="G49" s="104">
        <v>2020</v>
      </c>
      <c r="H49" s="64">
        <v>37081253.119999997</v>
      </c>
      <c r="I49" s="65"/>
      <c r="J49" s="64">
        <v>0</v>
      </c>
      <c r="K49" s="65"/>
      <c r="L49" s="16">
        <v>0</v>
      </c>
    </row>
    <row r="50" spans="1:12" ht="18.75" x14ac:dyDescent="0.3">
      <c r="A50" s="110"/>
      <c r="B50" s="111"/>
      <c r="C50" s="112"/>
      <c r="D50" s="112"/>
      <c r="E50" s="19" t="s">
        <v>81</v>
      </c>
      <c r="F50" s="112"/>
      <c r="G50" s="110"/>
      <c r="H50" s="64">
        <v>451147</v>
      </c>
      <c r="I50" s="65"/>
      <c r="J50" s="64">
        <v>0</v>
      </c>
      <c r="K50" s="65"/>
      <c r="L50" s="16">
        <v>0</v>
      </c>
    </row>
    <row r="51" spans="1:12" ht="18.75" x14ac:dyDescent="0.3">
      <c r="A51" s="105"/>
      <c r="B51" s="103"/>
      <c r="C51" s="107"/>
      <c r="D51" s="107"/>
      <c r="E51" s="19" t="s">
        <v>86</v>
      </c>
      <c r="F51" s="107"/>
      <c r="G51" s="105"/>
      <c r="H51" s="64">
        <v>89500.84</v>
      </c>
      <c r="I51" s="65"/>
      <c r="J51" s="49"/>
      <c r="K51" s="50"/>
      <c r="L51" s="16"/>
    </row>
    <row r="52" spans="1:12" ht="18.75" x14ac:dyDescent="0.3">
      <c r="A52" s="48">
        <v>21</v>
      </c>
      <c r="B52" s="11" t="s">
        <v>14</v>
      </c>
      <c r="C52" s="13">
        <v>730</v>
      </c>
      <c r="D52" s="17"/>
      <c r="E52" s="12"/>
      <c r="F52" s="14"/>
      <c r="G52" s="14"/>
      <c r="H52" s="64">
        <f>H53+H54+H55</f>
        <v>112699036.28</v>
      </c>
      <c r="I52" s="65"/>
      <c r="J52" s="64">
        <f>J53+J54+J55</f>
        <v>95408677.489999995</v>
      </c>
      <c r="K52" s="65"/>
      <c r="L52" s="28">
        <f t="shared" ref="L52" si="5">L53+L54+L55</f>
        <v>99875198.480000004</v>
      </c>
    </row>
    <row r="53" spans="1:12" ht="18.75" x14ac:dyDescent="0.3">
      <c r="A53" s="48">
        <v>22</v>
      </c>
      <c r="B53" s="20" t="s">
        <v>9</v>
      </c>
      <c r="C53" s="17"/>
      <c r="D53" s="17"/>
      <c r="E53" s="12"/>
      <c r="F53" s="14"/>
      <c r="G53" s="14"/>
      <c r="H53" s="64">
        <f>H63+H60+H56</f>
        <v>26954129.870000001</v>
      </c>
      <c r="I53" s="65"/>
      <c r="J53" s="64">
        <f>J62+197831+J56</f>
        <v>20709777.489999998</v>
      </c>
      <c r="K53" s="65"/>
      <c r="L53" s="28">
        <f>L62+461605</f>
        <v>3786798.48</v>
      </c>
    </row>
    <row r="54" spans="1:12" ht="18.75" x14ac:dyDescent="0.3">
      <c r="A54" s="48">
        <v>23</v>
      </c>
      <c r="B54" s="20" t="s">
        <v>10</v>
      </c>
      <c r="C54" s="17"/>
      <c r="D54" s="17"/>
      <c r="E54" s="12"/>
      <c r="F54" s="14"/>
      <c r="G54" s="14"/>
      <c r="H54" s="64">
        <f>H68+H65+5047703.58</f>
        <v>61416734.439999998</v>
      </c>
      <c r="I54" s="65"/>
      <c r="J54" s="64">
        <f>J68+4896300</f>
        <v>60010000</v>
      </c>
      <c r="K54" s="65"/>
      <c r="L54" s="28">
        <f>L68+13252700</f>
        <v>63642300</v>
      </c>
    </row>
    <row r="55" spans="1:12" ht="18.75" x14ac:dyDescent="0.3">
      <c r="A55" s="48">
        <v>24</v>
      </c>
      <c r="B55" s="20" t="s">
        <v>11</v>
      </c>
      <c r="C55" s="17"/>
      <c r="D55" s="17"/>
      <c r="E55" s="12"/>
      <c r="F55" s="14"/>
      <c r="G55" s="14"/>
      <c r="H55" s="64">
        <f>H64+15143110.73</f>
        <v>24328171.969999999</v>
      </c>
      <c r="I55" s="65"/>
      <c r="J55" s="64">
        <v>14688900</v>
      </c>
      <c r="K55" s="65"/>
      <c r="L55" s="28">
        <v>32446100</v>
      </c>
    </row>
    <row r="56" spans="1:12" ht="93.75" x14ac:dyDescent="0.3">
      <c r="A56" s="48">
        <v>25</v>
      </c>
      <c r="B56" s="20" t="s">
        <v>29</v>
      </c>
      <c r="C56" s="17"/>
      <c r="D56" s="17"/>
      <c r="E56" s="40" t="s">
        <v>30</v>
      </c>
      <c r="F56" s="14"/>
      <c r="G56" s="14"/>
      <c r="H56" s="64">
        <f>H58+H57+H59</f>
        <v>1403635.21</v>
      </c>
      <c r="I56" s="65"/>
      <c r="J56" s="64">
        <f>J58+J57+J59</f>
        <v>1076620.21</v>
      </c>
      <c r="K56" s="65"/>
      <c r="L56" s="40">
        <v>0</v>
      </c>
    </row>
    <row r="57" spans="1:12" ht="75" x14ac:dyDescent="0.3">
      <c r="A57" s="48">
        <v>26</v>
      </c>
      <c r="B57" s="20" t="s">
        <v>88</v>
      </c>
      <c r="C57" s="52">
        <v>730</v>
      </c>
      <c r="D57" s="46" t="s">
        <v>71</v>
      </c>
      <c r="E57" s="46" t="s">
        <v>87</v>
      </c>
      <c r="F57" s="45">
        <v>410</v>
      </c>
      <c r="G57" s="45" t="s">
        <v>75</v>
      </c>
      <c r="H57" s="64">
        <v>0</v>
      </c>
      <c r="I57" s="65"/>
      <c r="J57" s="64">
        <v>1076620.21</v>
      </c>
      <c r="K57" s="65"/>
      <c r="L57" s="54"/>
    </row>
    <row r="58" spans="1:12" ht="93.75" x14ac:dyDescent="0.3">
      <c r="A58" s="48">
        <v>27</v>
      </c>
      <c r="B58" s="20" t="s">
        <v>76</v>
      </c>
      <c r="C58" s="44">
        <v>730</v>
      </c>
      <c r="D58" s="44" t="s">
        <v>31</v>
      </c>
      <c r="E58" s="44" t="s">
        <v>74</v>
      </c>
      <c r="F58" s="45">
        <v>410</v>
      </c>
      <c r="G58" s="45" t="s">
        <v>75</v>
      </c>
      <c r="H58" s="64">
        <v>1100000</v>
      </c>
      <c r="I58" s="65"/>
      <c r="J58" s="64">
        <v>0</v>
      </c>
      <c r="K58" s="65"/>
      <c r="L58" s="40">
        <v>0</v>
      </c>
    </row>
    <row r="59" spans="1:12" ht="56.25" x14ac:dyDescent="0.3">
      <c r="A59" s="48">
        <v>28</v>
      </c>
      <c r="B59" s="20" t="s">
        <v>89</v>
      </c>
      <c r="C59" s="46">
        <v>730</v>
      </c>
      <c r="D59" s="46" t="s">
        <v>31</v>
      </c>
      <c r="E59" s="46" t="s">
        <v>74</v>
      </c>
      <c r="F59" s="45">
        <v>410</v>
      </c>
      <c r="G59" s="45" t="s">
        <v>75</v>
      </c>
      <c r="H59" s="64">
        <v>303635.21000000002</v>
      </c>
      <c r="I59" s="65"/>
      <c r="J59" s="49"/>
      <c r="K59" s="50"/>
      <c r="L59" s="54"/>
    </row>
    <row r="60" spans="1:12" ht="56.25" x14ac:dyDescent="0.3">
      <c r="A60" s="48">
        <v>29</v>
      </c>
      <c r="B60" s="20" t="s">
        <v>58</v>
      </c>
      <c r="C60" s="13"/>
      <c r="D60" s="18"/>
      <c r="E60" s="19" t="s">
        <v>59</v>
      </c>
      <c r="F60" s="14"/>
      <c r="G60" s="14"/>
      <c r="H60" s="64">
        <v>25550494.66</v>
      </c>
      <c r="I60" s="65"/>
      <c r="J60" s="64">
        <v>0</v>
      </c>
      <c r="K60" s="65"/>
      <c r="L60" s="33">
        <v>0</v>
      </c>
    </row>
    <row r="61" spans="1:12" ht="393.75" x14ac:dyDescent="0.3">
      <c r="A61" s="48">
        <v>30</v>
      </c>
      <c r="B61" s="39" t="s">
        <v>62</v>
      </c>
      <c r="C61" s="13">
        <v>730</v>
      </c>
      <c r="D61" s="18" t="s">
        <v>60</v>
      </c>
      <c r="E61" s="18" t="s">
        <v>61</v>
      </c>
      <c r="F61" s="14">
        <v>410</v>
      </c>
      <c r="G61" s="14">
        <v>2020</v>
      </c>
      <c r="H61" s="64">
        <v>25550494.66</v>
      </c>
      <c r="I61" s="65"/>
      <c r="J61" s="64">
        <v>0</v>
      </c>
      <c r="K61" s="65"/>
      <c r="L61" s="33">
        <v>0</v>
      </c>
    </row>
    <row r="62" spans="1:12" ht="56.25" x14ac:dyDescent="0.3">
      <c r="A62" s="48">
        <v>31</v>
      </c>
      <c r="B62" s="11" t="s">
        <v>37</v>
      </c>
      <c r="C62" s="18"/>
      <c r="D62" s="18"/>
      <c r="E62" s="19" t="s">
        <v>39</v>
      </c>
      <c r="F62" s="13"/>
      <c r="G62" s="15"/>
      <c r="H62" s="64">
        <f>H63+H64+H65</f>
        <v>13589791.940000001</v>
      </c>
      <c r="I62" s="65"/>
      <c r="J62" s="64">
        <f>J63+J66</f>
        <v>19435326.279999997</v>
      </c>
      <c r="K62" s="65"/>
      <c r="L62" s="28">
        <f>L63</f>
        <v>3325193.48</v>
      </c>
    </row>
    <row r="63" spans="1:12" ht="43.5" customHeight="1" x14ac:dyDescent="0.3">
      <c r="A63" s="104">
        <v>32</v>
      </c>
      <c r="B63" s="102" t="s">
        <v>47</v>
      </c>
      <c r="C63" s="108">
        <v>730</v>
      </c>
      <c r="D63" s="106" t="s">
        <v>38</v>
      </c>
      <c r="E63" s="19" t="s">
        <v>45</v>
      </c>
      <c r="F63" s="114">
        <v>410</v>
      </c>
      <c r="G63" s="104" t="s">
        <v>46</v>
      </c>
      <c r="H63" s="64">
        <v>0</v>
      </c>
      <c r="I63" s="65"/>
      <c r="J63" s="64">
        <v>181503.88</v>
      </c>
      <c r="K63" s="65"/>
      <c r="L63" s="28">
        <v>3325193.48</v>
      </c>
    </row>
    <row r="64" spans="1:12" ht="33" customHeight="1" x14ac:dyDescent="0.3">
      <c r="A64" s="110"/>
      <c r="B64" s="111"/>
      <c r="C64" s="113"/>
      <c r="D64" s="112"/>
      <c r="E64" s="19" t="s">
        <v>68</v>
      </c>
      <c r="F64" s="115"/>
      <c r="G64" s="110"/>
      <c r="H64" s="64">
        <v>9185061.2400000002</v>
      </c>
      <c r="I64" s="65"/>
      <c r="J64" s="64">
        <v>0</v>
      </c>
      <c r="K64" s="65"/>
      <c r="L64" s="40">
        <v>0</v>
      </c>
    </row>
    <row r="65" spans="1:12" ht="34.5" customHeight="1" x14ac:dyDescent="0.3">
      <c r="A65" s="105"/>
      <c r="B65" s="103"/>
      <c r="C65" s="109"/>
      <c r="D65" s="107"/>
      <c r="E65" s="19" t="s">
        <v>69</v>
      </c>
      <c r="F65" s="116"/>
      <c r="G65" s="105"/>
      <c r="H65" s="64">
        <v>4404730.7</v>
      </c>
      <c r="I65" s="65"/>
      <c r="J65" s="64">
        <v>0</v>
      </c>
      <c r="K65" s="65"/>
      <c r="L65" s="40">
        <v>0</v>
      </c>
    </row>
    <row r="66" spans="1:12" ht="34.5" customHeight="1" x14ac:dyDescent="0.3">
      <c r="A66" s="48">
        <v>33</v>
      </c>
      <c r="B66" s="51" t="s">
        <v>90</v>
      </c>
      <c r="C66" s="53">
        <v>730</v>
      </c>
      <c r="D66" s="47" t="s">
        <v>71</v>
      </c>
      <c r="E66" s="19" t="s">
        <v>91</v>
      </c>
      <c r="F66" s="55"/>
      <c r="G66" s="48"/>
      <c r="H66" s="64">
        <v>0</v>
      </c>
      <c r="I66" s="65"/>
      <c r="J66" s="64">
        <v>19253822.399999999</v>
      </c>
      <c r="K66" s="65"/>
      <c r="L66" s="54">
        <v>0</v>
      </c>
    </row>
    <row r="67" spans="1:12" ht="37.5" x14ac:dyDescent="0.3">
      <c r="A67" s="48">
        <v>34</v>
      </c>
      <c r="B67" s="20" t="s">
        <v>17</v>
      </c>
      <c r="C67" s="18"/>
      <c r="D67" s="18"/>
      <c r="E67" s="18" t="s">
        <v>20</v>
      </c>
      <c r="F67" s="13"/>
      <c r="G67" s="15"/>
      <c r="H67" s="93">
        <f>H68+H69</f>
        <v>72155114.469999999</v>
      </c>
      <c r="I67" s="93"/>
      <c r="J67" s="93">
        <f>J68+J69</f>
        <v>55113700</v>
      </c>
      <c r="K67" s="93"/>
      <c r="L67" s="28">
        <f>L68+L69</f>
        <v>50389600</v>
      </c>
    </row>
    <row r="68" spans="1:12" ht="64.5" customHeight="1" x14ac:dyDescent="0.3">
      <c r="A68" s="104">
        <v>35</v>
      </c>
      <c r="B68" s="102" t="s">
        <v>50</v>
      </c>
      <c r="C68" s="106" t="s">
        <v>15</v>
      </c>
      <c r="D68" s="106" t="s">
        <v>18</v>
      </c>
      <c r="E68" s="18" t="s">
        <v>73</v>
      </c>
      <c r="F68" s="108">
        <v>410</v>
      </c>
      <c r="G68" s="104" t="s">
        <v>46</v>
      </c>
      <c r="H68" s="93">
        <v>51964300.159999996</v>
      </c>
      <c r="I68" s="93"/>
      <c r="J68" s="93">
        <v>55113700</v>
      </c>
      <c r="K68" s="93"/>
      <c r="L68" s="29">
        <v>50389600</v>
      </c>
    </row>
    <row r="69" spans="1:12" ht="44.25" customHeight="1" x14ac:dyDescent="0.3">
      <c r="A69" s="105"/>
      <c r="B69" s="103"/>
      <c r="C69" s="107"/>
      <c r="D69" s="107"/>
      <c r="E69" s="18" t="s">
        <v>84</v>
      </c>
      <c r="F69" s="109"/>
      <c r="G69" s="105"/>
      <c r="H69" s="64">
        <v>20190814.309999999</v>
      </c>
      <c r="I69" s="65"/>
      <c r="J69" s="64">
        <v>0</v>
      </c>
      <c r="K69" s="65"/>
      <c r="L69" s="41">
        <v>0</v>
      </c>
    </row>
    <row r="70" spans="1:12" ht="44.25" customHeight="1" x14ac:dyDescent="0.3">
      <c r="A70" s="48">
        <v>36</v>
      </c>
      <c r="B70" s="20" t="s">
        <v>92</v>
      </c>
      <c r="C70" s="47"/>
      <c r="D70" s="47"/>
      <c r="E70" s="18"/>
      <c r="F70" s="53"/>
      <c r="G70" s="48"/>
      <c r="H70" s="64">
        <v>0</v>
      </c>
      <c r="I70" s="65"/>
      <c r="J70" s="64">
        <f>J71</f>
        <v>19783031</v>
      </c>
      <c r="K70" s="65"/>
      <c r="L70" s="54">
        <f>L71</f>
        <v>46160405</v>
      </c>
    </row>
    <row r="71" spans="1:12" ht="44.25" customHeight="1" x14ac:dyDescent="0.3">
      <c r="A71" s="48">
        <v>37</v>
      </c>
      <c r="B71" s="20" t="s">
        <v>93</v>
      </c>
      <c r="C71" s="47" t="s">
        <v>15</v>
      </c>
      <c r="D71" s="47" t="s">
        <v>94</v>
      </c>
      <c r="E71" s="18" t="s">
        <v>95</v>
      </c>
      <c r="F71" s="53">
        <v>410</v>
      </c>
      <c r="G71" s="48" t="s">
        <v>96</v>
      </c>
      <c r="H71" s="64">
        <v>0</v>
      </c>
      <c r="I71" s="65"/>
      <c r="J71" s="64">
        <f>4896300+14688900+197831</f>
        <v>19783031</v>
      </c>
      <c r="K71" s="65"/>
      <c r="L71" s="54">
        <f>13252700+32446100+461605</f>
        <v>46160405</v>
      </c>
    </row>
    <row r="72" spans="1:12" ht="37.5" x14ac:dyDescent="0.3">
      <c r="A72" s="14">
        <v>38</v>
      </c>
      <c r="B72" s="21" t="s">
        <v>54</v>
      </c>
      <c r="C72" s="6">
        <v>733</v>
      </c>
      <c r="D72" s="35"/>
      <c r="E72" s="34"/>
      <c r="F72" s="34"/>
      <c r="G72" s="34"/>
      <c r="H72" s="94">
        <f>H73+H74+H75</f>
        <v>11081436.210000001</v>
      </c>
      <c r="I72" s="95"/>
      <c r="J72" s="93">
        <v>0</v>
      </c>
      <c r="K72" s="93"/>
      <c r="L72" s="33">
        <v>0</v>
      </c>
    </row>
    <row r="73" spans="1:12" ht="18.75" x14ac:dyDescent="0.3">
      <c r="A73" s="14">
        <v>39</v>
      </c>
      <c r="B73" s="20" t="s">
        <v>9</v>
      </c>
      <c r="C73" s="34"/>
      <c r="D73" s="35"/>
      <c r="E73" s="34"/>
      <c r="F73" s="34"/>
      <c r="G73" s="34"/>
      <c r="H73" s="96">
        <f>H77+H78+H79</f>
        <v>11081436.210000001</v>
      </c>
      <c r="I73" s="97"/>
      <c r="J73" s="93">
        <v>0</v>
      </c>
      <c r="K73" s="93"/>
      <c r="L73" s="33">
        <v>0</v>
      </c>
    </row>
    <row r="74" spans="1:12" ht="18.75" x14ac:dyDescent="0.3">
      <c r="A74" s="14">
        <v>40</v>
      </c>
      <c r="B74" s="20" t="s">
        <v>10</v>
      </c>
      <c r="C74" s="34"/>
      <c r="D74" s="35"/>
      <c r="E74" s="34"/>
      <c r="F74" s="34"/>
      <c r="G74" s="34"/>
      <c r="H74" s="96"/>
      <c r="I74" s="97"/>
      <c r="J74" s="93">
        <v>0</v>
      </c>
      <c r="K74" s="93"/>
      <c r="L74" s="33">
        <v>0</v>
      </c>
    </row>
    <row r="75" spans="1:12" ht="18.75" x14ac:dyDescent="0.3">
      <c r="A75" s="14">
        <v>41</v>
      </c>
      <c r="B75" s="20" t="s">
        <v>11</v>
      </c>
      <c r="C75" s="34"/>
      <c r="D75" s="35"/>
      <c r="E75" s="34"/>
      <c r="F75" s="34"/>
      <c r="G75" s="34"/>
      <c r="H75" s="100">
        <v>0</v>
      </c>
      <c r="I75" s="101"/>
      <c r="J75" s="93">
        <v>0</v>
      </c>
      <c r="K75" s="93"/>
      <c r="L75" s="33">
        <v>0</v>
      </c>
    </row>
    <row r="76" spans="1:12" ht="37.5" x14ac:dyDescent="0.3">
      <c r="A76" s="14">
        <v>42</v>
      </c>
      <c r="B76" s="20" t="s">
        <v>17</v>
      </c>
      <c r="C76" s="34"/>
      <c r="D76" s="36"/>
      <c r="E76" s="18" t="s">
        <v>20</v>
      </c>
      <c r="F76" s="34"/>
      <c r="G76" s="34"/>
      <c r="H76" s="94">
        <f>H77+H78+H79</f>
        <v>11081436.210000001</v>
      </c>
      <c r="I76" s="95"/>
      <c r="J76" s="93">
        <v>0</v>
      </c>
      <c r="K76" s="93"/>
      <c r="L76" s="33">
        <v>0</v>
      </c>
    </row>
    <row r="77" spans="1:12" ht="36.75" customHeight="1" x14ac:dyDescent="0.3">
      <c r="A77" s="14">
        <v>43</v>
      </c>
      <c r="B77" s="37" t="s">
        <v>55</v>
      </c>
      <c r="C77" s="6">
        <v>733</v>
      </c>
      <c r="D77" s="38" t="s">
        <v>56</v>
      </c>
      <c r="E77" s="38" t="s">
        <v>57</v>
      </c>
      <c r="F77" s="6">
        <v>460</v>
      </c>
      <c r="G77" s="6">
        <v>2020</v>
      </c>
      <c r="H77" s="93">
        <v>4931436.21</v>
      </c>
      <c r="I77" s="93"/>
      <c r="J77" s="93">
        <v>0</v>
      </c>
      <c r="K77" s="93"/>
      <c r="L77" s="40">
        <v>0</v>
      </c>
    </row>
    <row r="78" spans="1:12" ht="37.5" x14ac:dyDescent="0.3">
      <c r="A78" s="61">
        <v>44</v>
      </c>
      <c r="B78" s="37" t="s">
        <v>77</v>
      </c>
      <c r="C78" s="6">
        <v>733</v>
      </c>
      <c r="D78" s="38" t="s">
        <v>56</v>
      </c>
      <c r="E78" s="38" t="s">
        <v>57</v>
      </c>
      <c r="F78" s="6">
        <v>460</v>
      </c>
      <c r="G78" s="6">
        <v>2020</v>
      </c>
      <c r="H78" s="93">
        <v>6000000</v>
      </c>
      <c r="I78" s="93"/>
      <c r="J78" s="93">
        <v>0</v>
      </c>
      <c r="K78" s="93"/>
      <c r="L78" s="54">
        <v>0</v>
      </c>
    </row>
    <row r="79" spans="1:12" ht="75" x14ac:dyDescent="0.3">
      <c r="A79" s="14">
        <v>45</v>
      </c>
      <c r="B79" s="63" t="s">
        <v>98</v>
      </c>
      <c r="C79" s="6">
        <v>733</v>
      </c>
      <c r="D79" s="38" t="s">
        <v>56</v>
      </c>
      <c r="E79" s="38" t="s">
        <v>97</v>
      </c>
      <c r="F79" s="6">
        <v>410</v>
      </c>
      <c r="G79" s="6">
        <v>2020</v>
      </c>
      <c r="H79" s="93">
        <v>150000</v>
      </c>
      <c r="I79" s="93"/>
      <c r="J79" s="93">
        <v>0</v>
      </c>
      <c r="K79" s="93"/>
      <c r="L79" s="54">
        <v>0</v>
      </c>
    </row>
  </sheetData>
  <mergeCells count="175">
    <mergeCell ref="J57:K57"/>
    <mergeCell ref="H79:I79"/>
    <mergeCell ref="J79:K79"/>
    <mergeCell ref="H57:I57"/>
    <mergeCell ref="H59:I59"/>
    <mergeCell ref="H66:I66"/>
    <mergeCell ref="J66:K66"/>
    <mergeCell ref="B20:D20"/>
    <mergeCell ref="E20:F20"/>
    <mergeCell ref="G20:H20"/>
    <mergeCell ref="I20:J20"/>
    <mergeCell ref="H71:I71"/>
    <mergeCell ref="J71:K71"/>
    <mergeCell ref="H70:I70"/>
    <mergeCell ref="J70:K70"/>
    <mergeCell ref="J47:K47"/>
    <mergeCell ref="F45:F46"/>
    <mergeCell ref="G45:G46"/>
    <mergeCell ref="H45:I45"/>
    <mergeCell ref="J45:K45"/>
    <mergeCell ref="H78:I78"/>
    <mergeCell ref="J78:K78"/>
    <mergeCell ref="F63:F65"/>
    <mergeCell ref="G63:G65"/>
    <mergeCell ref="H64:I64"/>
    <mergeCell ref="G68:G69"/>
    <mergeCell ref="H69:I69"/>
    <mergeCell ref="A45:A47"/>
    <mergeCell ref="B45:B47"/>
    <mergeCell ref="C45:C47"/>
    <mergeCell ref="D45:D47"/>
    <mergeCell ref="H47:I47"/>
    <mergeCell ref="A49:A51"/>
    <mergeCell ref="B49:B51"/>
    <mergeCell ref="C49:C51"/>
    <mergeCell ref="D49:D51"/>
    <mergeCell ref="F49:F51"/>
    <mergeCell ref="G49:G51"/>
    <mergeCell ref="H51:I51"/>
    <mergeCell ref="A63:A65"/>
    <mergeCell ref="B63:B65"/>
    <mergeCell ref="C63:C65"/>
    <mergeCell ref="D63:D65"/>
    <mergeCell ref="H65:I65"/>
    <mergeCell ref="J64:K64"/>
    <mergeCell ref="J65:K65"/>
    <mergeCell ref="H76:I76"/>
    <mergeCell ref="J76:K76"/>
    <mergeCell ref="B43:B44"/>
    <mergeCell ref="H43:I43"/>
    <mergeCell ref="H44:I44"/>
    <mergeCell ref="A43:A44"/>
    <mergeCell ref="J43:K43"/>
    <mergeCell ref="J44:K44"/>
    <mergeCell ref="H46:I46"/>
    <mergeCell ref="J46:K46"/>
    <mergeCell ref="H58:I58"/>
    <mergeCell ref="J58:K58"/>
    <mergeCell ref="H56:I56"/>
    <mergeCell ref="J56:K56"/>
    <mergeCell ref="H49:I49"/>
    <mergeCell ref="J50:K50"/>
    <mergeCell ref="A68:A69"/>
    <mergeCell ref="B68:B69"/>
    <mergeCell ref="C68:C69"/>
    <mergeCell ref="D68:D69"/>
    <mergeCell ref="J69:K69"/>
    <mergeCell ref="F68:F69"/>
    <mergeCell ref="H2:L2"/>
    <mergeCell ref="H50:I50"/>
    <mergeCell ref="J49:K49"/>
    <mergeCell ref="H48:I48"/>
    <mergeCell ref="J48:K48"/>
    <mergeCell ref="H42:I42"/>
    <mergeCell ref="J42:K42"/>
    <mergeCell ref="H75:I75"/>
    <mergeCell ref="J75:K75"/>
    <mergeCell ref="H32:I32"/>
    <mergeCell ref="H28:I28"/>
    <mergeCell ref="H29:I29"/>
    <mergeCell ref="H30:I30"/>
    <mergeCell ref="J30:K30"/>
    <mergeCell ref="J32:K32"/>
    <mergeCell ref="J40:K40"/>
    <mergeCell ref="H68:I68"/>
    <mergeCell ref="J68:K68"/>
    <mergeCell ref="J31:K31"/>
    <mergeCell ref="H31:I31"/>
    <mergeCell ref="J52:K52"/>
    <mergeCell ref="J53:K53"/>
    <mergeCell ref="H52:I52"/>
    <mergeCell ref="J28:K28"/>
    <mergeCell ref="J29:K29"/>
    <mergeCell ref="J38:K38"/>
    <mergeCell ref="H37:I37"/>
    <mergeCell ref="H67:I67"/>
    <mergeCell ref="J67:K67"/>
    <mergeCell ref="H77:I77"/>
    <mergeCell ref="J77:K77"/>
    <mergeCell ref="H72:I72"/>
    <mergeCell ref="J72:K72"/>
    <mergeCell ref="H73:I73"/>
    <mergeCell ref="H74:I74"/>
    <mergeCell ref="J73:K73"/>
    <mergeCell ref="J74:K74"/>
    <mergeCell ref="H33:I33"/>
    <mergeCell ref="J33:K33"/>
    <mergeCell ref="H53:I53"/>
    <mergeCell ref="J34:K34"/>
    <mergeCell ref="H34:I34"/>
    <mergeCell ref="J35:K35"/>
    <mergeCell ref="H36:I36"/>
    <mergeCell ref="H35:I35"/>
    <mergeCell ref="J36:K36"/>
    <mergeCell ref="J37:K37"/>
    <mergeCell ref="H38:I38"/>
    <mergeCell ref="H41:I41"/>
    <mergeCell ref="H39:I39"/>
    <mergeCell ref="H40:I40"/>
    <mergeCell ref="J39:K39"/>
    <mergeCell ref="J41:K41"/>
    <mergeCell ref="H6:L6"/>
    <mergeCell ref="L24:L25"/>
    <mergeCell ref="J24:K25"/>
    <mergeCell ref="I21:J21"/>
    <mergeCell ref="G16:H16"/>
    <mergeCell ref="I16:J16"/>
    <mergeCell ref="G17:H17"/>
    <mergeCell ref="A11:L11"/>
    <mergeCell ref="G14:H14"/>
    <mergeCell ref="E14:F14"/>
    <mergeCell ref="B14:D14"/>
    <mergeCell ref="B15:D15"/>
    <mergeCell ref="E15:F15"/>
    <mergeCell ref="I14:J14"/>
    <mergeCell ref="I15:J15"/>
    <mergeCell ref="A24:A25"/>
    <mergeCell ref="G15:H15"/>
    <mergeCell ref="I17:J17"/>
    <mergeCell ref="B16:D16"/>
    <mergeCell ref="B17:D17"/>
    <mergeCell ref="B18:D18"/>
    <mergeCell ref="E16:F16"/>
    <mergeCell ref="E17:F17"/>
    <mergeCell ref="G21:H21"/>
    <mergeCell ref="H55:I55"/>
    <mergeCell ref="H63:I63"/>
    <mergeCell ref="H54:I54"/>
    <mergeCell ref="J63:K63"/>
    <mergeCell ref="J54:K54"/>
    <mergeCell ref="H62:I62"/>
    <mergeCell ref="J55:K55"/>
    <mergeCell ref="J62:K62"/>
    <mergeCell ref="J60:K60"/>
    <mergeCell ref="J61:K61"/>
    <mergeCell ref="H60:I60"/>
    <mergeCell ref="H61:I61"/>
    <mergeCell ref="B27:G27"/>
    <mergeCell ref="J27:K27"/>
    <mergeCell ref="G18:H18"/>
    <mergeCell ref="E21:F21"/>
    <mergeCell ref="C24:F24"/>
    <mergeCell ref="I18:J18"/>
    <mergeCell ref="H26:I26"/>
    <mergeCell ref="H27:I27"/>
    <mergeCell ref="H24:I25"/>
    <mergeCell ref="G24:G25"/>
    <mergeCell ref="J26:K26"/>
    <mergeCell ref="B24:B25"/>
    <mergeCell ref="E18:F18"/>
    <mergeCell ref="A21:D21"/>
    <mergeCell ref="B19:D19"/>
    <mergeCell ref="E19:F19"/>
    <mergeCell ref="G19:H19"/>
    <mergeCell ref="I19:J19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2020-04-10T03:20:12Z</cp:lastPrinted>
  <dcterms:created xsi:type="dcterms:W3CDTF">2002-03-11T10:22:12Z</dcterms:created>
  <dcterms:modified xsi:type="dcterms:W3CDTF">2020-10-02T03:14:33Z</dcterms:modified>
</cp:coreProperties>
</file>