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,расходы'!$A$1:$D$95</definedName>
  </definedNames>
  <calcPr fullCalcOnLoad="1"/>
</workbook>
</file>

<file path=xl/sharedStrings.xml><?xml version="1.0" encoding="utf-8"?>
<sst xmlns="http://schemas.openxmlformats.org/spreadsheetml/2006/main" count="93" uniqueCount="91">
  <si>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</si>
  <si>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</si>
  <si>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</si>
  <si>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</si>
  <si>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</si>
  <si>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</si>
  <si>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</si>
  <si>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</si>
  <si>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</si>
  <si>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</si>
  <si>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</si>
  <si>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</si>
  <si>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</si>
  <si>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</si>
  <si>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</si>
  <si>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</si>
  <si>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</si>
  <si>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</si>
  <si>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</si>
  <si>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</si>
  <si>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</si>
  <si>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</si>
  <si>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</si>
  <si>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</si>
  <si>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</si>
  <si>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</si>
  <si>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</si>
  <si>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</si>
  <si>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</si>
  <si>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</si>
  <si>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</si>
  <si>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</si>
  <si>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</si>
  <si>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</si>
  <si>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</si>
  <si>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</si>
  <si>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</si>
  <si>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</si>
  <si>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</si>
  <si>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</si>
  <si>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</si>
  <si>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</si>
  <si>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</si>
  <si>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</si>
  <si>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</si>
  <si>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</si>
  <si>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</si>
  <si>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</si>
  <si>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</si>
  <si>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</si>
  <si>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</si>
  <si>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</si>
  <si>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</si>
  <si>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</si>
  <si>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</si>
  <si>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</si>
  <si>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</si>
  <si>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</si>
  <si>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</si>
  <si>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</si>
  <si>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</si>
  <si>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</si>
  <si>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</si>
  <si>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</si>
  <si>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</si>
  <si>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</si>
  <si>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</si>
  <si>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</si>
  <si>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</si>
  <si>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</si>
  <si>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</si>
  <si>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</si>
  <si>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</si>
  <si>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</si>
  <si>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</si>
  <si>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</si>
  <si>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</si>
  <si>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</si>
  <si>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</si>
  <si>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</si>
  <si>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</si>
  <si>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</si>
  <si>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</si>
  <si>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</si>
  <si>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</si>
  <si>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</si>
  <si>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</si>
  <si>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</si>
  <si>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</si>
  <si>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</si>
  <si>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 xml:space="preserve"> Сведения о ходе исполнения  бюджета города Ачинска на 01.06.2023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</si>
</sst>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98"/>
  <sheetViews>
    <sheetView tabSelected="1" view="pageBreakPreview" zoomScaleSheetLayoutView="100" zoomScalePageLayoutView="0" workbookViewId="0" topLeftCell="A20">
      <selection activeCell="D94" sqref="D9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90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4399712</v>
      </c>
      <c r="C9" s="34">
        <f>C10+C26+C27+C28+C29</f>
        <v>1671902</v>
      </c>
      <c r="D9" s="27">
        <f>C9/B9*100</f>
        <v>38.00026001701929</v>
      </c>
    </row>
    <row r="10" spans="1:4" s="2" customFormat="1" ht="18" customHeight="1">
      <c r="A10" s="23" t="s">
        <v>11</v>
      </c>
      <c r="B10" s="35">
        <f>B11+B12+B13+B14+B15+B16+B17+B18+B19+B20+B21+B22+B23+B24+B25</f>
        <v>1471266</v>
      </c>
      <c r="C10" s="35">
        <f>C11+C12+C13+C14+C15+C16+C17+C18+C19+C20+C21+C22+C23+C24+C25</f>
        <v>541764</v>
      </c>
      <c r="D10" s="21">
        <f aca="true" t="shared" si="0" ref="D10:D76">C10/B10*100</f>
        <v>36.822981024505424</v>
      </c>
    </row>
    <row r="11" spans="1:4" ht="17.25" customHeight="1">
      <c r="A11" s="11" t="s">
        <v>58</v>
      </c>
      <c r="B11" s="35">
        <v>42181</v>
      </c>
      <c r="C11" s="43">
        <v>12853</v>
      </c>
      <c r="D11" s="21">
        <f t="shared" si="0"/>
        <v>30.47106517152272</v>
      </c>
    </row>
    <row r="12" spans="1:4" ht="16.5" customHeight="1">
      <c r="A12" s="12" t="s">
        <v>59</v>
      </c>
      <c r="B12" s="35">
        <v>816931</v>
      </c>
      <c r="C12" s="43">
        <v>261921</v>
      </c>
      <c r="D12" s="21">
        <f t="shared" si="0"/>
        <v>32.061581700290475</v>
      </c>
    </row>
    <row r="13" spans="1:4" ht="53.25" customHeight="1">
      <c r="A13" s="12" t="s">
        <v>60</v>
      </c>
      <c r="B13" s="35">
        <v>56050</v>
      </c>
      <c r="C13" s="43">
        <v>25300</v>
      </c>
      <c r="D13" s="21">
        <f t="shared" si="0"/>
        <v>45.13826940231936</v>
      </c>
    </row>
    <row r="14" spans="1:4" ht="17.25" customHeight="1">
      <c r="A14" s="12" t="s">
        <v>61</v>
      </c>
      <c r="B14" s="35">
        <v>204403</v>
      </c>
      <c r="C14" s="43">
        <v>87022</v>
      </c>
      <c r="D14" s="21">
        <f t="shared" si="0"/>
        <v>42.573739132987285</v>
      </c>
    </row>
    <row r="15" spans="1:4" ht="18" customHeight="1">
      <c r="A15" s="12" t="s">
        <v>62</v>
      </c>
      <c r="B15" s="35">
        <v>33076</v>
      </c>
      <c r="C15" s="43">
        <v>1871</v>
      </c>
      <c r="D15" s="21">
        <f t="shared" si="0"/>
        <v>5.656669488450841</v>
      </c>
    </row>
    <row r="16" spans="1:4" ht="16.5" customHeight="1">
      <c r="A16" s="12" t="s">
        <v>63</v>
      </c>
      <c r="B16" s="35">
        <v>50327</v>
      </c>
      <c r="C16" s="43">
        <v>17096</v>
      </c>
      <c r="D16" s="21">
        <f t="shared" si="0"/>
        <v>33.969837264291534</v>
      </c>
    </row>
    <row r="17" spans="1:4" ht="17.25" customHeight="1">
      <c r="A17" s="12" t="s">
        <v>64</v>
      </c>
      <c r="B17" s="35">
        <v>25903</v>
      </c>
      <c r="C17" s="43">
        <v>9021</v>
      </c>
      <c r="D17" s="21">
        <f t="shared" si="0"/>
        <v>34.82608192101301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114844</v>
      </c>
      <c r="C19" s="43">
        <v>53773</v>
      </c>
      <c r="D19" s="21">
        <f t="shared" si="0"/>
        <v>46.82264637247048</v>
      </c>
    </row>
    <row r="20" spans="1:4" ht="30.75" customHeight="1">
      <c r="A20" s="12" t="s">
        <v>67</v>
      </c>
      <c r="B20" s="35">
        <v>62502</v>
      </c>
      <c r="C20" s="43">
        <v>32723</v>
      </c>
      <c r="D20" s="21">
        <f t="shared" si="0"/>
        <v>52.35512463601165</v>
      </c>
    </row>
    <row r="21" spans="1:4" ht="33" customHeight="1">
      <c r="A21" s="12" t="s">
        <v>68</v>
      </c>
      <c r="B21" s="35">
        <v>39704</v>
      </c>
      <c r="C21" s="43">
        <v>20979</v>
      </c>
      <c r="D21" s="21">
        <f t="shared" si="0"/>
        <v>52.83850493653033</v>
      </c>
    </row>
    <row r="22" spans="1:4" ht="32.25" customHeight="1">
      <c r="A22" s="12" t="s">
        <v>69</v>
      </c>
      <c r="B22" s="35">
        <v>17689</v>
      </c>
      <c r="C22" s="43">
        <v>9848</v>
      </c>
      <c r="D22" s="21">
        <f t="shared" si="0"/>
        <v>55.67301712928939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7655</v>
      </c>
      <c r="C24" s="43">
        <v>8578</v>
      </c>
      <c r="D24" s="21">
        <f t="shared" si="0"/>
        <v>112.05747877204442</v>
      </c>
    </row>
    <row r="25" spans="1:4" ht="17.25" customHeight="1">
      <c r="A25" s="12" t="s">
        <v>72</v>
      </c>
      <c r="B25" s="35">
        <v>0</v>
      </c>
      <c r="C25" s="43">
        <v>779</v>
      </c>
      <c r="D25" s="21">
        <v>0</v>
      </c>
    </row>
    <row r="26" spans="1:4" ht="31.5" customHeight="1">
      <c r="A26" s="24" t="s">
        <v>8</v>
      </c>
      <c r="B26" s="43">
        <v>2917664</v>
      </c>
      <c r="C26" s="44">
        <v>1121328</v>
      </c>
      <c r="D26" s="21">
        <f t="shared" si="0"/>
        <v>38.43238974741437</v>
      </c>
    </row>
    <row r="27" spans="1:4" ht="47.25" customHeight="1">
      <c r="A27" s="25" t="s">
        <v>84</v>
      </c>
      <c r="B27" s="43">
        <v>10812</v>
      </c>
      <c r="C27" s="43">
        <v>10579</v>
      </c>
      <c r="D27" s="21">
        <f t="shared" si="0"/>
        <v>97.84498705142435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-30</v>
      </c>
      <c r="C29" s="36">
        <v>-1769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B32+B41+B46+B51+B60+B66+B68+B73+B77+B80+B82+B58</f>
        <v>4517769</v>
      </c>
      <c r="C31" s="38">
        <f>C32+C41+C46+C51+C60+C66+C68+C73+C77+C80+C82+C58</f>
        <v>1740503</v>
      </c>
      <c r="D31" s="28">
        <f>C31/B31*100</f>
        <v>38.525719221146545</v>
      </c>
    </row>
    <row r="32" spans="1:4" ht="16.5" customHeight="1">
      <c r="A32" s="14" t="s">
        <v>1</v>
      </c>
      <c r="B32" s="39">
        <f>B33+B34+B35+B37+B38+B39+B40</f>
        <v>328356</v>
      </c>
      <c r="C32" s="39">
        <f>C33+C34+C35+C37+C38+C39+C40</f>
        <v>137351</v>
      </c>
      <c r="D32" s="49">
        <f>C32/B32*100</f>
        <v>41.82990412844595</v>
      </c>
    </row>
    <row r="33" spans="1:4" ht="61.5" customHeight="1">
      <c r="A33" s="15" t="s">
        <v>18</v>
      </c>
      <c r="B33" s="35">
        <v>2765</v>
      </c>
      <c r="C33" s="37">
        <v>949</v>
      </c>
      <c r="D33" s="21">
        <f t="shared" si="0"/>
        <v>34.32188065099457</v>
      </c>
    </row>
    <row r="34" spans="1:4" ht="77.25" customHeight="1">
      <c r="A34" s="15" t="s">
        <v>19</v>
      </c>
      <c r="B34" s="35">
        <v>17086</v>
      </c>
      <c r="C34" s="37">
        <v>5550</v>
      </c>
      <c r="D34" s="21">
        <f t="shared" si="0"/>
        <v>32.482734402434744</v>
      </c>
    </row>
    <row r="35" spans="1:4" ht="96.75" customHeight="1">
      <c r="A35" s="15" t="s">
        <v>20</v>
      </c>
      <c r="B35" s="37">
        <v>145942</v>
      </c>
      <c r="C35" s="37">
        <v>50285</v>
      </c>
      <c r="D35" s="21">
        <f>C35/B35*100</f>
        <v>34.455468610817995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</v>
      </c>
      <c r="C37" s="37">
        <v>2</v>
      </c>
      <c r="D37" s="21">
        <f>C37/B37*100</f>
        <v>40</v>
      </c>
    </row>
    <row r="38" spans="1:4" ht="66.75" customHeight="1">
      <c r="A38" s="15" t="s">
        <v>22</v>
      </c>
      <c r="B38" s="35">
        <v>23810</v>
      </c>
      <c r="C38" s="37">
        <v>7608</v>
      </c>
      <c r="D38" s="21">
        <f t="shared" si="0"/>
        <v>31.952960940781182</v>
      </c>
    </row>
    <row r="39" spans="1:4" ht="15" customHeight="1">
      <c r="A39" s="15" t="s">
        <v>23</v>
      </c>
      <c r="B39" s="35">
        <v>3167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135581</v>
      </c>
      <c r="C40" s="37">
        <v>72957</v>
      </c>
      <c r="D40" s="21">
        <f t="shared" si="0"/>
        <v>53.81063718367618</v>
      </c>
    </row>
    <row r="41" spans="1:4" ht="34.5" customHeight="1">
      <c r="A41" s="14" t="s">
        <v>2</v>
      </c>
      <c r="B41" s="35">
        <f>B43+B45</f>
        <v>32911</v>
      </c>
      <c r="C41" s="35">
        <f>C43+C45</f>
        <v>12919</v>
      </c>
      <c r="D41" s="21">
        <f t="shared" si="0"/>
        <v>39.254352648050805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30939</v>
      </c>
      <c r="C43" s="37">
        <v>12281</v>
      </c>
      <c r="D43" s="21">
        <f>C43/B43*100</f>
        <v>39.69423704709267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1972</v>
      </c>
      <c r="C45" s="37">
        <v>638</v>
      </c>
      <c r="D45" s="21">
        <f t="shared" si="0"/>
        <v>32.35294117647059</v>
      </c>
    </row>
    <row r="46" spans="1:4" ht="15.75">
      <c r="A46" s="14" t="s">
        <v>28</v>
      </c>
      <c r="B46" s="37">
        <f>B48+B49+B50</f>
        <v>302664</v>
      </c>
      <c r="C46" s="37">
        <f>C48+C49+C50</f>
        <v>70971</v>
      </c>
      <c r="D46" s="21">
        <f t="shared" si="0"/>
        <v>23.448774879073824</v>
      </c>
    </row>
    <row r="47" spans="1:4" ht="15.75" hidden="1">
      <c r="A47" s="18" t="s">
        <v>55</v>
      </c>
      <c r="B47" s="37">
        <f>B49+B50+B51</f>
        <v>555845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121476</v>
      </c>
      <c r="C48" s="37">
        <v>42976</v>
      </c>
      <c r="D48" s="21">
        <f>C48/B48*100</f>
        <v>35.37818169844249</v>
      </c>
    </row>
    <row r="49" spans="1:4" ht="18" customHeight="1">
      <c r="A49" s="15" t="s">
        <v>30</v>
      </c>
      <c r="B49" s="35">
        <v>170036</v>
      </c>
      <c r="C49" s="37">
        <v>26350</v>
      </c>
      <c r="D49" s="21">
        <f>C49/B49*100</f>
        <v>15.496718341998164</v>
      </c>
    </row>
    <row r="50" spans="1:4" ht="30" customHeight="1">
      <c r="A50" s="15" t="s">
        <v>31</v>
      </c>
      <c r="B50" s="35">
        <v>11152</v>
      </c>
      <c r="C50" s="37">
        <v>1645</v>
      </c>
      <c r="D50" s="21">
        <f>C50/B50*100</f>
        <v>14.750717360114779</v>
      </c>
    </row>
    <row r="51" spans="1:4" ht="16.5" customHeight="1">
      <c r="A51" s="14" t="s">
        <v>3</v>
      </c>
      <c r="B51" s="35">
        <f>B52+B53+B54+B55</f>
        <v>374657</v>
      </c>
      <c r="C51" s="35">
        <f>C52+C53+C54+C55</f>
        <v>107471</v>
      </c>
      <c r="D51" s="21">
        <f t="shared" si="0"/>
        <v>28.685170702802832</v>
      </c>
    </row>
    <row r="52" spans="1:4" ht="15.75">
      <c r="A52" s="15" t="s">
        <v>32</v>
      </c>
      <c r="B52" s="35">
        <v>55580</v>
      </c>
      <c r="C52" s="37">
        <v>33531</v>
      </c>
      <c r="D52" s="21">
        <f>C52/B52*100</f>
        <v>60.3292551277438</v>
      </c>
    </row>
    <row r="53" spans="1:4" ht="15.75">
      <c r="A53" s="15" t="s">
        <v>33</v>
      </c>
      <c r="B53" s="35">
        <v>22293</v>
      </c>
      <c r="C53" s="37">
        <v>5898</v>
      </c>
      <c r="D53" s="21">
        <f>C53/B53*100</f>
        <v>26.45673529807563</v>
      </c>
    </row>
    <row r="54" spans="1:4" ht="15.75">
      <c r="A54" s="15" t="s">
        <v>34</v>
      </c>
      <c r="B54" s="35">
        <v>196250</v>
      </c>
      <c r="C54" s="37">
        <v>30572</v>
      </c>
      <c r="D54" s="21">
        <f t="shared" si="0"/>
        <v>15.578089171974522</v>
      </c>
    </row>
    <row r="55" spans="1:4" ht="30.75" customHeight="1">
      <c r="A55" s="15" t="s">
        <v>35</v>
      </c>
      <c r="B55" s="35">
        <v>100534</v>
      </c>
      <c r="C55" s="37">
        <v>37470</v>
      </c>
      <c r="D55" s="21">
        <f t="shared" si="0"/>
        <v>37.270973004157796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</f>
        <v>1850</v>
      </c>
      <c r="C58" s="35">
        <f>C59</f>
        <v>1240</v>
      </c>
      <c r="D58" s="21">
        <f t="shared" si="0"/>
        <v>67.02702702702703</v>
      </c>
    </row>
    <row r="59" spans="1:4" ht="30.75" customHeight="1">
      <c r="A59" s="15" t="s">
        <v>36</v>
      </c>
      <c r="B59" s="35">
        <v>1850</v>
      </c>
      <c r="C59" s="37">
        <v>1240</v>
      </c>
      <c r="D59" s="21">
        <f t="shared" si="0"/>
        <v>67.02702702702703</v>
      </c>
    </row>
    <row r="60" spans="1:4" ht="15.75">
      <c r="A60" s="14" t="s">
        <v>4</v>
      </c>
      <c r="B60" s="35">
        <f>B61+B62+B64+B65+B63</f>
        <v>2794231</v>
      </c>
      <c r="C60" s="35">
        <f>C61+C62+C64+C65+C63</f>
        <v>1137676</v>
      </c>
      <c r="D60" s="21">
        <f t="shared" si="0"/>
        <v>40.71517351285559</v>
      </c>
    </row>
    <row r="61" spans="1:4" ht="15.75">
      <c r="A61" s="15" t="s">
        <v>37</v>
      </c>
      <c r="B61" s="35">
        <v>1235773</v>
      </c>
      <c r="C61" s="37">
        <v>529820</v>
      </c>
      <c r="D61" s="21">
        <f t="shared" si="0"/>
        <v>42.87356982228937</v>
      </c>
    </row>
    <row r="62" spans="1:4" ht="15.75">
      <c r="A62" s="15" t="s">
        <v>38</v>
      </c>
      <c r="B62" s="35">
        <v>1090879</v>
      </c>
      <c r="C62" s="37">
        <v>444703</v>
      </c>
      <c r="D62" s="21">
        <f t="shared" si="0"/>
        <v>40.765566116865394</v>
      </c>
    </row>
    <row r="63" spans="1:4" ht="15.75">
      <c r="A63" s="15" t="s">
        <v>86</v>
      </c>
      <c r="B63" s="35">
        <v>150645</v>
      </c>
      <c r="C63" s="37">
        <v>64434</v>
      </c>
      <c r="D63" s="21">
        <f t="shared" si="0"/>
        <v>42.77208005576023</v>
      </c>
    </row>
    <row r="64" spans="1:4" ht="29.25" customHeight="1">
      <c r="A64" s="15" t="s">
        <v>39</v>
      </c>
      <c r="B64" s="35">
        <v>17296</v>
      </c>
      <c r="C64" s="37">
        <v>4153</v>
      </c>
      <c r="D64" s="21">
        <f t="shared" si="0"/>
        <v>24.01133209990749</v>
      </c>
    </row>
    <row r="65" spans="1:4" ht="15" customHeight="1">
      <c r="A65" s="15" t="s">
        <v>40</v>
      </c>
      <c r="B65" s="35">
        <v>299638</v>
      </c>
      <c r="C65" s="37">
        <v>94566</v>
      </c>
      <c r="D65" s="21">
        <f t="shared" si="0"/>
        <v>31.56008249954946</v>
      </c>
    </row>
    <row r="66" spans="1:4" ht="18" customHeight="1">
      <c r="A66" s="14" t="s">
        <v>12</v>
      </c>
      <c r="B66" s="35">
        <f>B67</f>
        <v>134875</v>
      </c>
      <c r="C66" s="35">
        <f>C67</f>
        <v>54571</v>
      </c>
      <c r="D66" s="21">
        <f t="shared" si="0"/>
        <v>40.46042632066729</v>
      </c>
    </row>
    <row r="67" spans="1:4" ht="17.25" customHeight="1">
      <c r="A67" s="15" t="s">
        <v>41</v>
      </c>
      <c r="B67" s="35">
        <v>134875</v>
      </c>
      <c r="C67" s="37">
        <v>54571</v>
      </c>
      <c r="D67" s="21">
        <f t="shared" si="0"/>
        <v>40.46042632066729</v>
      </c>
    </row>
    <row r="68" spans="1:4" ht="16.5" customHeight="1">
      <c r="A68" s="14" t="s">
        <v>13</v>
      </c>
      <c r="B68" s="35">
        <f>B72</f>
        <v>12137</v>
      </c>
      <c r="C68" s="35">
        <f>C72</f>
        <v>0</v>
      </c>
      <c r="D68" s="21">
        <f t="shared" si="0"/>
        <v>0</v>
      </c>
    </row>
    <row r="69" spans="1:4" ht="17.25" customHeight="1" hidden="1">
      <c r="A69" s="15" t="s">
        <v>42</v>
      </c>
      <c r="B69" s="35">
        <v>0</v>
      </c>
      <c r="C69" s="37">
        <v>0</v>
      </c>
      <c r="D69" s="21">
        <v>0</v>
      </c>
    </row>
    <row r="70" spans="1:4" ht="16.5" customHeight="1" hidden="1">
      <c r="A70" s="15" t="s">
        <v>43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44</v>
      </c>
      <c r="B71" s="35">
        <v>0</v>
      </c>
      <c r="C71" s="37">
        <v>0</v>
      </c>
      <c r="D71" s="21">
        <v>0</v>
      </c>
    </row>
    <row r="72" spans="1:4" ht="33" customHeight="1">
      <c r="A72" s="15" t="s">
        <v>45</v>
      </c>
      <c r="B72" s="35">
        <v>12137</v>
      </c>
      <c r="C72" s="37">
        <v>0</v>
      </c>
      <c r="D72" s="21">
        <f t="shared" si="0"/>
        <v>0</v>
      </c>
    </row>
    <row r="73" spans="1:4" ht="15.75">
      <c r="A73" s="16" t="s">
        <v>6</v>
      </c>
      <c r="B73" s="37">
        <f>B74+B75+B76</f>
        <v>274221</v>
      </c>
      <c r="C73" s="37">
        <f>C74+C75+C76</f>
        <v>120873</v>
      </c>
      <c r="D73" s="21">
        <f t="shared" si="0"/>
        <v>44.0786810638135</v>
      </c>
    </row>
    <row r="74" spans="1:4" ht="15.75">
      <c r="A74" s="15" t="s">
        <v>46</v>
      </c>
      <c r="B74" s="35">
        <v>5182</v>
      </c>
      <c r="C74" s="37">
        <v>1933</v>
      </c>
      <c r="D74" s="21">
        <f t="shared" si="0"/>
        <v>37.30219992280973</v>
      </c>
    </row>
    <row r="75" spans="1:4" ht="20.25" customHeight="1">
      <c r="A75" s="15" t="s">
        <v>47</v>
      </c>
      <c r="B75" s="35">
        <v>262979</v>
      </c>
      <c r="C75" s="37">
        <v>118227</v>
      </c>
      <c r="D75" s="21">
        <f t="shared" si="0"/>
        <v>44.95682164735587</v>
      </c>
    </row>
    <row r="76" spans="1:4" ht="15.75">
      <c r="A76" s="15" t="s">
        <v>48</v>
      </c>
      <c r="B76" s="35">
        <v>6060</v>
      </c>
      <c r="C76" s="37">
        <v>713</v>
      </c>
      <c r="D76" s="21">
        <f t="shared" si="0"/>
        <v>11.765676567656765</v>
      </c>
    </row>
    <row r="77" spans="1:4" ht="15.75">
      <c r="A77" s="14" t="s">
        <v>5</v>
      </c>
      <c r="B77" s="35">
        <f>B78+B79</f>
        <v>255196</v>
      </c>
      <c r="C77" s="35">
        <f>C78+C79</f>
        <v>93182</v>
      </c>
      <c r="D77" s="21">
        <f aca="true" t="shared" si="1" ref="D77:D95">C77/B77*100</f>
        <v>36.51389520211916</v>
      </c>
    </row>
    <row r="78" spans="1:4" ht="15.75">
      <c r="A78" s="17" t="s">
        <v>49</v>
      </c>
      <c r="B78" s="35">
        <v>252318</v>
      </c>
      <c r="C78" s="37">
        <v>91271</v>
      </c>
      <c r="D78" s="21">
        <f t="shared" si="1"/>
        <v>36.17300390776718</v>
      </c>
    </row>
    <row r="79" spans="1:4" ht="15.75">
      <c r="A79" s="15" t="s">
        <v>50</v>
      </c>
      <c r="B79" s="35">
        <v>2878</v>
      </c>
      <c r="C79" s="37">
        <v>1911</v>
      </c>
      <c r="D79" s="21">
        <f t="shared" si="1"/>
        <v>66.40027797081306</v>
      </c>
    </row>
    <row r="80" spans="1:4" ht="15.75">
      <c r="A80" s="14" t="s">
        <v>14</v>
      </c>
      <c r="B80" s="35">
        <f>B81</f>
        <v>1200</v>
      </c>
      <c r="C80" s="35">
        <f>C81</f>
        <v>305</v>
      </c>
      <c r="D80" s="21">
        <f t="shared" si="1"/>
        <v>25.416666666666664</v>
      </c>
    </row>
    <row r="81" spans="1:4" ht="18" customHeight="1">
      <c r="A81" s="15" t="s">
        <v>51</v>
      </c>
      <c r="B81" s="35">
        <v>1200</v>
      </c>
      <c r="C81" s="37">
        <v>305</v>
      </c>
      <c r="D81" s="21">
        <f t="shared" si="1"/>
        <v>25.416666666666664</v>
      </c>
    </row>
    <row r="82" spans="1:4" ht="31.5" customHeight="1">
      <c r="A82" s="14" t="s">
        <v>15</v>
      </c>
      <c r="B82" s="35">
        <f>B83</f>
        <v>5471</v>
      </c>
      <c r="C82" s="35">
        <f>C83</f>
        <v>3944</v>
      </c>
      <c r="D82" s="21">
        <f t="shared" si="1"/>
        <v>72.08919758727838</v>
      </c>
    </row>
    <row r="83" spans="1:4" ht="30" customHeight="1">
      <c r="A83" s="14" t="s">
        <v>52</v>
      </c>
      <c r="B83" s="35">
        <v>5471</v>
      </c>
      <c r="C83" s="37">
        <v>3944</v>
      </c>
      <c r="D83" s="21">
        <f>C83/B83*100</f>
        <v>72.08919758727838</v>
      </c>
    </row>
    <row r="84" spans="1:4" ht="18" customHeight="1">
      <c r="A84" s="22" t="s">
        <v>7</v>
      </c>
      <c r="B84" s="40">
        <f>B9-B31</f>
        <v>-118057</v>
      </c>
      <c r="C84" s="40">
        <f>C9-C31</f>
        <v>-68601</v>
      </c>
      <c r="D84" s="47">
        <f>C84/B84*100</f>
        <v>58.10837137992665</v>
      </c>
    </row>
    <row r="85" spans="1:4" ht="34.5" customHeight="1">
      <c r="A85" s="29" t="s">
        <v>54</v>
      </c>
      <c r="B85" s="40">
        <f>B86+B89+B93+B92</f>
        <v>118057</v>
      </c>
      <c r="C85" s="40">
        <f>C86+C89+C93+C92</f>
        <v>68601</v>
      </c>
      <c r="D85" s="47">
        <f>C85/B85*100</f>
        <v>58.10837137992665</v>
      </c>
    </row>
    <row r="86" spans="1:4" ht="33" customHeight="1">
      <c r="A86" s="18" t="s">
        <v>75</v>
      </c>
      <c r="B86" s="41">
        <f>B87+B88</f>
        <v>-650</v>
      </c>
      <c r="C86" s="41">
        <f>C87+C88</f>
        <v>-162500</v>
      </c>
      <c r="D86" s="48">
        <v>0</v>
      </c>
    </row>
    <row r="87" spans="1:4" ht="48.75" customHeight="1">
      <c r="A87" s="19" t="s">
        <v>76</v>
      </c>
      <c r="B87" s="41">
        <v>316246</v>
      </c>
      <c r="C87" s="42">
        <v>0</v>
      </c>
      <c r="D87" s="21">
        <f t="shared" si="1"/>
        <v>0</v>
      </c>
    </row>
    <row r="88" spans="1:4" ht="46.5" customHeight="1">
      <c r="A88" s="19" t="s">
        <v>77</v>
      </c>
      <c r="B88" s="41">
        <v>-316896</v>
      </c>
      <c r="C88" s="42">
        <v>-162500</v>
      </c>
      <c r="D88" s="21">
        <f t="shared" si="1"/>
        <v>51.2786529334545</v>
      </c>
    </row>
    <row r="89" spans="1:4" ht="33" customHeight="1">
      <c r="A89" s="10" t="s">
        <v>78</v>
      </c>
      <c r="B89" s="42">
        <f>B90+B91</f>
        <v>0</v>
      </c>
      <c r="C89" s="42">
        <f>C90+C91</f>
        <v>162500</v>
      </c>
      <c r="D89" s="21">
        <v>0</v>
      </c>
    </row>
    <row r="90" spans="1:4" ht="65.25" customHeight="1">
      <c r="A90" s="19" t="s">
        <v>53</v>
      </c>
      <c r="B90" s="42">
        <v>344874</v>
      </c>
      <c r="C90" s="42">
        <v>162500</v>
      </c>
      <c r="D90" s="21">
        <f t="shared" si="1"/>
        <v>47.11865782865626</v>
      </c>
    </row>
    <row r="91" spans="1:4" ht="62.25" customHeight="1">
      <c r="A91" s="19" t="s">
        <v>79</v>
      </c>
      <c r="B91" s="42">
        <v>-344874</v>
      </c>
      <c r="C91" s="42">
        <v>0</v>
      </c>
      <c r="D91" s="21">
        <f t="shared" si="1"/>
        <v>0</v>
      </c>
    </row>
    <row r="92" spans="1:4" ht="18" customHeight="1">
      <c r="A92" s="19" t="s">
        <v>80</v>
      </c>
      <c r="B92" s="42">
        <v>0</v>
      </c>
      <c r="C92" s="42">
        <v>203064</v>
      </c>
      <c r="D92" s="21">
        <v>0</v>
      </c>
    </row>
    <row r="93" spans="1:4" ht="33" customHeight="1">
      <c r="A93" s="10" t="s">
        <v>81</v>
      </c>
      <c r="B93" s="37">
        <f>B94+B95</f>
        <v>118707</v>
      </c>
      <c r="C93" s="37">
        <f>C94+C95</f>
        <v>-134463</v>
      </c>
      <c r="D93" s="21">
        <v>0</v>
      </c>
    </row>
    <row r="94" spans="1:4" ht="18" customHeight="1">
      <c r="A94" s="10" t="s">
        <v>82</v>
      </c>
      <c r="B94" s="37">
        <v>-4975593</v>
      </c>
      <c r="C94" s="37">
        <v>-2825523</v>
      </c>
      <c r="D94" s="21">
        <f>C94/B94*100</f>
        <v>56.78766329963082</v>
      </c>
    </row>
    <row r="95" spans="1:4" ht="18" customHeight="1">
      <c r="A95" s="10" t="s">
        <v>83</v>
      </c>
      <c r="B95" s="37">
        <v>5094300</v>
      </c>
      <c r="C95" s="37">
        <v>2691060</v>
      </c>
      <c r="D95" s="21">
        <f t="shared" si="1"/>
        <v>52.82492197161533</v>
      </c>
    </row>
    <row r="96" spans="2:3" ht="12.75">
      <c r="B96" s="20"/>
      <c r="C96" s="33"/>
    </row>
    <row r="97" ht="33" customHeight="1"/>
    <row r="98" spans="3:4" ht="12.75">
      <c r="C98" s="50"/>
      <c r="D98" s="50"/>
    </row>
  </sheetData>
  <sheetProtection/>
  <mergeCells count="7">
    <mergeCell ref="C98:D98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2023-06-19T03:00:11Z</dcterms:modified>
  <cp:category/>
  <cp:version/>
  <cp:contentType/>
  <cp:contentStatus/>
</cp:coreProperties>
</file>